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255" windowWidth="8055" windowHeight="4110"/>
  </bookViews>
  <sheets>
    <sheet name="Introduction" sheetId="1" r:id="rId1"/>
    <sheet name="1. Data Entry" sheetId="2" r:id="rId2"/>
    <sheet name="Calculation" sheetId="3" state="hidden" r:id="rId3"/>
    <sheet name="2. Results" sheetId="5" r:id="rId4"/>
  </sheets>
  <definedNames>
    <definedName name="selection">'1. Data Entry'!$XEX$7:$XEX$12</definedName>
  </definedNames>
  <calcPr calcId="145621"/>
</workbook>
</file>

<file path=xl/calcChain.xml><?xml version="1.0" encoding="utf-8"?>
<calcChain xmlns="http://schemas.openxmlformats.org/spreadsheetml/2006/main">
  <c r="G36" i="2" l="1"/>
  <c r="G28" i="2"/>
  <c r="C26" i="3" s="1"/>
  <c r="G9" i="2"/>
  <c r="G8" i="2"/>
  <c r="C6" i="3" s="1"/>
  <c r="G10" i="2"/>
  <c r="C8" i="3" s="1"/>
  <c r="C34" i="3" l="1"/>
  <c r="F34" i="3" s="1"/>
  <c r="C7" i="3"/>
  <c r="F7" i="3" s="1"/>
  <c r="D6" i="3"/>
  <c r="E6" i="3" s="1"/>
  <c r="F6" i="3" s="1"/>
  <c r="G6" i="3" s="1"/>
  <c r="H6" i="3" s="1"/>
  <c r="I6" i="3" s="1"/>
  <c r="J6" i="3" s="1"/>
  <c r="K6" i="3" s="1"/>
  <c r="H8" i="3"/>
  <c r="F8" i="3"/>
  <c r="D8" i="3"/>
  <c r="I8" i="3"/>
  <c r="K8" i="3"/>
  <c r="K26" i="3"/>
  <c r="G26" i="3"/>
  <c r="F26" i="3"/>
  <c r="D26" i="3"/>
  <c r="J26" i="3"/>
  <c r="E26" i="3"/>
  <c r="I26" i="3"/>
  <c r="H26" i="3"/>
  <c r="G39" i="2"/>
  <c r="C37" i="3" s="1"/>
  <c r="G12" i="2"/>
  <c r="C10" i="3" s="1"/>
  <c r="G38" i="2"/>
  <c r="C36" i="3" s="1"/>
  <c r="G37" i="2"/>
  <c r="C35" i="3" s="1"/>
  <c r="G32" i="2"/>
  <c r="C30" i="3" s="1"/>
  <c r="G31" i="2"/>
  <c r="C29" i="3" s="1"/>
  <c r="G30" i="2"/>
  <c r="C28" i="3" s="1"/>
  <c r="G29" i="2"/>
  <c r="C27" i="3" s="1"/>
  <c r="G24" i="2"/>
  <c r="C22" i="3" s="1"/>
  <c r="G23" i="2"/>
  <c r="C21" i="3" s="1"/>
  <c r="G22" i="2"/>
  <c r="C20" i="3" s="1"/>
  <c r="G16" i="2"/>
  <c r="C14" i="3" s="1"/>
  <c r="G17" i="2"/>
  <c r="C15" i="3" s="1"/>
  <c r="G18" i="2"/>
  <c r="C16" i="3" s="1"/>
  <c r="G11" i="2"/>
  <c r="C9" i="3" s="1"/>
  <c r="J34" i="3" l="1"/>
  <c r="E34" i="3"/>
  <c r="H34" i="3"/>
  <c r="G7" i="3"/>
  <c r="H7" i="3"/>
  <c r="D7" i="3"/>
  <c r="C17" i="3"/>
  <c r="C18" i="3" s="1"/>
  <c r="C11" i="3"/>
  <c r="C12" i="3" s="1"/>
  <c r="C31" i="3"/>
  <c r="C32" i="3" s="1"/>
  <c r="C38" i="3"/>
  <c r="C39" i="3" s="1"/>
  <c r="E16" i="3"/>
  <c r="K16" i="3"/>
  <c r="D16" i="3"/>
  <c r="F16" i="3"/>
  <c r="I16" i="3"/>
  <c r="H15" i="3"/>
  <c r="F15" i="3"/>
  <c r="G15" i="3"/>
  <c r="K15" i="3"/>
  <c r="E15" i="3"/>
  <c r="D15" i="3"/>
  <c r="F28" i="3"/>
  <c r="E28" i="3"/>
  <c r="H28" i="3"/>
  <c r="I28" i="3"/>
  <c r="J28" i="3"/>
  <c r="F29" i="3"/>
  <c r="D29" i="3"/>
  <c r="G29" i="3"/>
  <c r="J10" i="3"/>
  <c r="I10" i="3"/>
  <c r="G10" i="3"/>
  <c r="D10" i="3"/>
  <c r="H10" i="3"/>
  <c r="I21" i="3"/>
  <c r="G21" i="3"/>
  <c r="K21" i="3"/>
  <c r="E21" i="3"/>
  <c r="H21" i="3"/>
  <c r="E35" i="3"/>
  <c r="D35" i="3"/>
  <c r="G35" i="3"/>
  <c r="F35" i="3"/>
  <c r="E22" i="3"/>
  <c r="H22" i="3"/>
  <c r="G22" i="3"/>
  <c r="K22" i="3"/>
  <c r="I22" i="3"/>
  <c r="F37" i="3"/>
  <c r="D37" i="3"/>
  <c r="G37" i="3"/>
  <c r="J9" i="3"/>
  <c r="K9" i="3"/>
  <c r="H9" i="3"/>
  <c r="G20" i="3"/>
  <c r="I20" i="3"/>
  <c r="H20" i="3"/>
  <c r="K20" i="3"/>
  <c r="E20" i="3"/>
  <c r="H36" i="3"/>
  <c r="K36" i="3"/>
  <c r="E36" i="3"/>
  <c r="D36" i="3"/>
  <c r="I36" i="3"/>
  <c r="F36" i="3"/>
  <c r="E14" i="3"/>
  <c r="D14" i="3"/>
  <c r="F14" i="3"/>
  <c r="F27" i="3"/>
  <c r="J27" i="3"/>
  <c r="I27" i="3"/>
  <c r="E27" i="3"/>
  <c r="H27" i="3"/>
  <c r="K27" i="3"/>
  <c r="E8" i="5" l="1"/>
  <c r="D8" i="5"/>
  <c r="D9" i="5"/>
  <c r="E9" i="5"/>
  <c r="D5" i="5"/>
  <c r="E5" i="5"/>
  <c r="E6" i="5"/>
  <c r="D6" i="5"/>
  <c r="C23" i="3"/>
  <c r="C24" i="3" s="1"/>
  <c r="K38" i="3"/>
  <c r="K39" i="3" s="1"/>
  <c r="C22" i="5" s="1"/>
  <c r="D38" i="3"/>
  <c r="D39" i="3" s="1"/>
  <c r="C15" i="5" s="1"/>
  <c r="E38" i="3"/>
  <c r="E39" i="3" s="1"/>
  <c r="C16" i="5" s="1"/>
  <c r="G38" i="3"/>
  <c r="G39" i="3" s="1"/>
  <c r="C18" i="5" s="1"/>
  <c r="F38" i="3"/>
  <c r="F39" i="3" s="1"/>
  <c r="C17" i="5" s="1"/>
  <c r="J38" i="3"/>
  <c r="J39" i="3" s="1"/>
  <c r="C21" i="5" s="1"/>
  <c r="I38" i="3"/>
  <c r="I39" i="3" s="1"/>
  <c r="C20" i="5" s="1"/>
  <c r="H38" i="3"/>
  <c r="H39" i="3" s="1"/>
  <c r="C19" i="5" s="1"/>
  <c r="E7" i="5" l="1"/>
  <c r="D7" i="5"/>
</calcChain>
</file>

<file path=xl/sharedStrings.xml><?xml version="1.0" encoding="utf-8"?>
<sst xmlns="http://schemas.openxmlformats.org/spreadsheetml/2006/main" count="164" uniqueCount="99">
  <si>
    <t>1)</t>
  </si>
  <si>
    <t>2)</t>
  </si>
  <si>
    <t>3)</t>
  </si>
  <si>
    <t>4)</t>
  </si>
  <si>
    <t>Catagory</t>
  </si>
  <si>
    <t>Purpose</t>
  </si>
  <si>
    <t>Instructions</t>
  </si>
  <si>
    <t>1 - Strongly Agree</t>
  </si>
  <si>
    <t>6 - Strongly Disagree</t>
  </si>
  <si>
    <t>N/A</t>
  </si>
  <si>
    <t>Release Speed</t>
  </si>
  <si>
    <t>Orgnizational Alignment</t>
  </si>
  <si>
    <t>We are quick to apply small changes to our software</t>
  </si>
  <si>
    <t>We are quick to apply major changes to out software</t>
  </si>
  <si>
    <t>We are quick when it comes to installing new hardware</t>
  </si>
  <si>
    <t>There is a culture of saying yes in IT</t>
  </si>
  <si>
    <t>We quickly respond to changing business priorities</t>
  </si>
  <si>
    <t>Service levels align with the business importance of the software</t>
  </si>
  <si>
    <t>Change related failures rarely arise from poor communications between applications staff and operations staff</t>
  </si>
  <si>
    <t>Change related failures rarely arise from poor communications between IT and the Business</t>
  </si>
  <si>
    <t>Statement</t>
  </si>
  <si>
    <t>Agreement</t>
  </si>
  <si>
    <t>We spend our time on projects rather than putting out fires</t>
  </si>
  <si>
    <t>IT staff focused on a few specific project at a given time rather than juggling a wide variety of tasks</t>
  </si>
  <si>
    <t>We expereince change related incidents in fewer than 10% of deployments</t>
  </si>
  <si>
    <t>There is NO confusion over how to get an program, update or patch approved.</t>
  </si>
  <si>
    <t>Staff spend time working on issues that are fully use thier skills and training</t>
  </si>
  <si>
    <t>5)</t>
  </si>
  <si>
    <t>Our company is has to meet strict compliance standards</t>
  </si>
  <si>
    <t>Communication</t>
  </si>
  <si>
    <t>Organizational Alignment</t>
  </si>
  <si>
    <t>Issue</t>
  </si>
  <si>
    <t>Solution</t>
  </si>
  <si>
    <t>Solution Priorities</t>
  </si>
  <si>
    <t>Does you organization meet its expectations for rolling out new or improved software or hardware?</t>
  </si>
  <si>
    <t>Do the lines of communication on your organization meet the needs of your organization?</t>
  </si>
  <si>
    <t>Company Culture</t>
  </si>
  <si>
    <t>Team Collaboration</t>
  </si>
  <si>
    <t>Customer Engagement</t>
  </si>
  <si>
    <t>Service Levels</t>
  </si>
  <si>
    <t>Process Improvement</t>
  </si>
  <si>
    <t>Create and Maintain a Rigorous CMDB</t>
  </si>
  <si>
    <t>Category</t>
  </si>
  <si>
    <t>Explanation</t>
  </si>
  <si>
    <t>Testing Protocols</t>
  </si>
  <si>
    <t>Automation</t>
  </si>
  <si>
    <t>The business is experiencing growth.</t>
  </si>
  <si>
    <t>The industry is competative and deals with frequently changing technologies.</t>
  </si>
  <si>
    <t>The business wants to stay up to date with the newest technologies, either because of user demand or a desire to be competative in the marketplace.</t>
  </si>
  <si>
    <t xml:space="preserve">The CIO and/or executive have expressed an interest in faster and more frequent releases of new and enhanced technology and functionality. </t>
  </si>
  <si>
    <t>The applications team is using an agile process.</t>
  </si>
  <si>
    <t>6)</t>
  </si>
  <si>
    <t>7)</t>
  </si>
  <si>
    <t>Are we meeting our compliance goal?</t>
  </si>
  <si>
    <t>IT Focus</t>
  </si>
  <si>
    <t>Organizational Needs</t>
  </si>
  <si>
    <t>Are the specific circumstances your organization is facing that make Agile a good fit?</t>
  </si>
  <si>
    <t>Is IT able to spend it's time delivering the highest value?</t>
  </si>
  <si>
    <t>Is IT able to align its actions with the goals of the organization?</t>
  </si>
  <si>
    <t>The profile of your organization makes it a good fit for agile.</t>
  </si>
  <si>
    <t>Your organization profiles as an ideal fit for embracing agile.</t>
  </si>
  <si>
    <t>IT staff are focused on a few specific project at a given time rather than juggling a wide variety of tasks</t>
  </si>
  <si>
    <t>IT is not able to spend its time focused on high value tasks right now. Embracing an agile approach through automation, task visibility and process improvement will often help in this area.</t>
  </si>
  <si>
    <t>IT is doing well when it comes to focusing on its strengths.</t>
  </si>
  <si>
    <t>IT is having trouble focusing on its strengths. Spending time developing an agile approach focused on automation, task visibility and process improvement will often help in this area.</t>
  </si>
  <si>
    <t>IT focus is good, but there is room for improvement.  An agile approach focused on automation, testing, task visibility and process improvement can improve IT's ability to focus on business value over emergencies.</t>
  </si>
  <si>
    <t>There is NO confusion over how to get a program, update or patch approved.</t>
  </si>
  <si>
    <t>Potential Benefit of Agile</t>
  </si>
  <si>
    <t>Our organization has a high risk tolerence.</t>
  </si>
  <si>
    <t>The conditions at your organization which make fully embracing agile a poor fit at this time.</t>
  </si>
  <si>
    <t>Configuration Management Process</t>
  </si>
  <si>
    <t>It will give you a score on the potential benefits of Agile for the 5 main areas, as well as a score based on agile solutions to transfer to the Agile Sprint Prioritization Tool.</t>
  </si>
  <si>
    <t>Solution Value</t>
  </si>
  <si>
    <t>This workbook provides an assessment of pain points in your IT Operations Department where an Agile approach to operations may be able to help.</t>
  </si>
  <si>
    <t>The business wants to stay up to date with the newest technologies, either because of user demand or a desire to be competitive in the marketplace.</t>
  </si>
  <si>
    <t>The industry is competitive and deals with frequently changing technologies.</t>
  </si>
  <si>
    <t>Our organization has a high risk tolerance</t>
  </si>
  <si>
    <t>Your customized Agile Fit Assessment Tool provides an assessment of the potential benefit of agile at your organization towards a number of end goals. As well, it provides a weighting to be carried over to the Agile Project Prioritization Tool.</t>
  </si>
  <si>
    <t>Circumstances at your organization do not lend themselves naturally to fully committing to Agile</t>
  </si>
  <si>
    <t>Agile Fit Assessment Tool</t>
  </si>
  <si>
    <t>1) Complete the Data Entry tab. This tab asks a series of questions inside each individual area.
2) Copy and paste the values from Results under "Solution Priorities" into the Agile Project Prioritization Tool.</t>
  </si>
  <si>
    <t>Agile Fit Assessment - Data Entry</t>
  </si>
  <si>
    <t xml:space="preserve">            1    -    2    -    3    -    4    -    5    -    6 
Strongly Agree                                    Strongly Disagree</t>
  </si>
  <si>
    <t>Answer each question for your organization on a scale of 1-6. When all questions have been answered view your results on the next tab.</t>
  </si>
  <si>
    <t>Agile Fit Assessment - Results</t>
  </si>
  <si>
    <r>
      <t>Copy the values in the</t>
    </r>
    <r>
      <rPr>
        <b/>
        <i/>
        <sz val="10"/>
        <rFont val="Arial"/>
        <family val="2"/>
      </rPr>
      <t xml:space="preserve"> </t>
    </r>
    <r>
      <rPr>
        <i/>
        <sz val="10"/>
        <rFont val="Arial"/>
        <family val="2"/>
      </rPr>
      <t>Solution Value</t>
    </r>
    <r>
      <rPr>
        <b/>
        <sz val="10"/>
        <rFont val="Arial"/>
        <family val="2"/>
      </rPr>
      <t xml:space="preserve"> </t>
    </r>
    <r>
      <rPr>
        <sz val="10"/>
        <rFont val="Arial"/>
        <family val="2"/>
      </rPr>
      <t>column in to the</t>
    </r>
    <r>
      <rPr>
        <b/>
        <sz val="10"/>
        <rFont val="Arial"/>
        <family val="2"/>
      </rPr>
      <t xml:space="preserve"> Agile Project Prioritization Tool.</t>
    </r>
  </si>
  <si>
    <t>Our company has to meet strict compliance standards</t>
  </si>
  <si>
    <t>We spend our time on projects rather than putting out fires.</t>
  </si>
  <si>
    <t>Staff spend time working on issues that fully use their skills and training.</t>
  </si>
  <si>
    <t>We are quick to apply small changes to our software.</t>
  </si>
  <si>
    <t>We are quick to apply major changes to our software.</t>
  </si>
  <si>
    <t>We are quick when it comes to installing new hardware.</t>
  </si>
  <si>
    <t>Change related failures rarely arise from poor communications between IT and the Business.</t>
  </si>
  <si>
    <t>Change related failures rarely arise from poor communications between applications staff and operations staff.</t>
  </si>
  <si>
    <t>We experience change related incidents in fewer than 10% of deployments.</t>
  </si>
  <si>
    <t>The applications team is using an Agile process.</t>
  </si>
  <si>
    <t>There is a culture of "saying yes" in IT.</t>
  </si>
  <si>
    <t>We quickly respond to changing business priorities.</t>
  </si>
  <si>
    <t>Service levels align with the business importance of the software.</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</si>
</sst>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tint="-4.9989318521683403E-2"/>
      <name val="Calibri"/>
      <family val="2"/>
      <scheme val="minor"/>
    </font>
    <font>
      <b/>
      <sz val="11"/>
      <color theme="0" tint="-4.9989318521683403E-2"/>
      <name val="Calibri"/>
      <family val="2"/>
      <scheme val="minor"/>
    </font>
    <font>
      <b/>
      <sz val="11"/>
      <name val="Calibri"/>
      <family val="2"/>
      <scheme val="minor"/>
    </font>
    <font>
      <sz val="11"/>
      <color theme="1" tint="-0.499984740745262"/>
      <name val="Calibri"/>
      <family val="2"/>
      <scheme val="minor"/>
    </font>
    <font>
      <sz val="11"/>
      <color theme="6" tint="-0.89999084444715716"/>
      <name val="Calibri"/>
      <family val="2"/>
      <scheme val="minor"/>
    </font>
    <font>
      <b/>
      <sz val="18"/>
      <name val="Arial"/>
      <family val="2"/>
    </font>
    <font>
      <b/>
      <sz val="10"/>
      <name val="Arial"/>
      <family val="2"/>
    </font>
    <font>
      <sz val="10"/>
      <name val="Arial"/>
      <family val="2"/>
    </font>
    <font>
      <sz val="11"/>
      <name val="Calibri"/>
      <family val="2"/>
      <scheme val="minor"/>
    </font>
    <font>
      <b/>
      <u/>
      <sz val="11"/>
      <color theme="1"/>
      <name val="Calibri"/>
      <family val="2"/>
      <scheme val="minor"/>
    </font>
    <font>
      <sz val="11"/>
      <color rgb="FFFF0000"/>
      <name val="Calibri"/>
      <family val="2"/>
      <scheme val="minor"/>
    </font>
    <font>
      <b/>
      <sz val="12"/>
      <color theme="0"/>
      <name val="Arial"/>
      <family val="2"/>
    </font>
    <font>
      <sz val="12"/>
      <color theme="2" tint="-4.9989318521683403E-2"/>
      <name val="Arial"/>
      <family val="2"/>
    </font>
    <font>
      <sz val="12"/>
      <color theme="0"/>
      <name val="Arial"/>
      <family val="2"/>
    </font>
    <font>
      <b/>
      <sz val="12"/>
      <color theme="3" tint="-4.9989318521683403E-2"/>
      <name val="Arial"/>
      <family val="2"/>
    </font>
    <font>
      <b/>
      <sz val="12"/>
      <color theme="2"/>
      <name val="Arial"/>
      <family val="2"/>
    </font>
    <font>
      <sz val="11"/>
      <color theme="1"/>
      <name val="Arial"/>
      <family val="2"/>
    </font>
    <font>
      <b/>
      <sz val="14"/>
      <color theme="3" tint="-4.9989318521683403E-2"/>
      <name val="Arial"/>
      <family val="2"/>
    </font>
    <font>
      <sz val="10"/>
      <color theme="1"/>
      <name val="Arial"/>
      <family val="2"/>
    </font>
    <font>
      <b/>
      <i/>
      <sz val="10"/>
      <name val="Arial"/>
      <family val="2"/>
    </font>
    <font>
      <i/>
      <sz val="10"/>
      <name val="Arial"/>
      <family val="2"/>
    </font>
    <font>
      <b/>
      <sz val="10"/>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7"/>
        <bgColor indexed="64"/>
      </patternFill>
    </fill>
    <fill>
      <patternFill patternType="solid">
        <fgColor theme="0"/>
        <bgColor indexed="64"/>
      </patternFill>
    </fill>
    <fill>
      <patternFill patternType="solid">
        <fgColor rgb="FFDDDECE"/>
        <bgColor rgb="FF000000"/>
      </patternFill>
    </fill>
    <fill>
      <patternFill patternType="solid">
        <fgColor theme="5" tint="0.39997558519241921"/>
        <bgColor indexed="64"/>
      </patternFill>
    </fill>
    <fill>
      <patternFill patternType="solid">
        <fgColor theme="2" tint="-4.9989318521683403E-2"/>
        <bgColor indexed="64"/>
      </patternFill>
    </fill>
    <fill>
      <patternFill patternType="solid">
        <fgColor theme="4" tint="0.79998168889431442"/>
        <bgColor indexed="64"/>
      </patternFill>
    </fill>
    <fill>
      <patternFill patternType="solid">
        <fgColor rgb="FF647455"/>
        <bgColor indexed="64"/>
      </patternFill>
    </fill>
    <fill>
      <patternFill patternType="solid">
        <fgColor rgb="FFD3CB8D"/>
        <bgColor indexed="64"/>
      </patternFill>
    </fill>
    <fill>
      <patternFill patternType="solid">
        <fgColor rgb="FFDDDECE"/>
        <bgColor indexed="64"/>
      </patternFill>
    </fill>
    <fill>
      <patternFill patternType="solid">
        <fgColor rgb="FFEEE9B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9" fontId="0" fillId="0" borderId="0" xfId="1" applyFont="1"/>
    <xf numFmtId="0" fontId="0" fillId="2" borderId="0" xfId="0" applyFill="1" applyAlignment="1">
      <alignment horizontal="right" vertical="center" wrapText="1"/>
    </xf>
    <xf numFmtId="0" fontId="0" fillId="2" borderId="0" xfId="0" applyFill="1" applyAlignment="1">
      <alignment vertical="center" wrapText="1"/>
    </xf>
    <xf numFmtId="0" fontId="2" fillId="0" borderId="0" xfId="0" applyFont="1"/>
    <xf numFmtId="0" fontId="0" fillId="5" borderId="0" xfId="0" applyFill="1"/>
    <xf numFmtId="0" fontId="10" fillId="0" borderId="0" xfId="0" applyFont="1" applyFill="1" applyBorder="1" applyAlignment="1">
      <alignment vertical="center"/>
    </xf>
    <xf numFmtId="0" fontId="10" fillId="0" borderId="0"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wrapText="1"/>
    </xf>
    <xf numFmtId="0" fontId="7" fillId="7" borderId="10" xfId="0"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Border="1" applyAlignment="1">
      <alignment horizontal="right" vertical="center" wrapText="1"/>
    </xf>
    <xf numFmtId="0" fontId="0" fillId="5" borderId="0" xfId="0" applyFill="1" applyBorder="1"/>
    <xf numFmtId="0" fontId="5" fillId="5" borderId="0" xfId="0" applyFont="1" applyFill="1" applyBorder="1" applyAlignment="1">
      <alignment horizontal="center" vertical="center" wrapText="1"/>
    </xf>
    <xf numFmtId="0" fontId="2" fillId="0" borderId="0" xfId="0" applyFont="1" applyBorder="1"/>
    <xf numFmtId="0" fontId="5" fillId="5" borderId="0" xfId="0" applyFont="1" applyFill="1" applyBorder="1" applyAlignment="1">
      <alignment vertical="center" wrapText="1"/>
    </xf>
    <xf numFmtId="0" fontId="4" fillId="3" borderId="11" xfId="0" applyFont="1" applyFill="1" applyBorder="1" applyAlignment="1">
      <alignment horizontal="center" vertical="center" wrapText="1"/>
    </xf>
    <xf numFmtId="0" fontId="3" fillId="3" borderId="12" xfId="0" applyFont="1" applyFill="1" applyBorder="1" applyAlignment="1">
      <alignment horizontal="right" vertical="center" wrapText="1"/>
    </xf>
    <xf numFmtId="0" fontId="7" fillId="7" borderId="1" xfId="0" applyFont="1" applyFill="1" applyBorder="1" applyAlignment="1">
      <alignment vertical="center" wrapText="1"/>
    </xf>
    <xf numFmtId="0" fontId="3" fillId="7" borderId="1" xfId="0" applyFont="1" applyFill="1" applyBorder="1" applyAlignment="1">
      <alignment vertical="center" wrapText="1"/>
    </xf>
    <xf numFmtId="0" fontId="3" fillId="7" borderId="3" xfId="0" applyFont="1" applyFill="1" applyBorder="1" applyAlignment="1">
      <alignment vertical="center" wrapText="1"/>
    </xf>
    <xf numFmtId="0" fontId="11" fillId="7" borderId="10" xfId="0" applyFont="1" applyFill="1" applyBorder="1" applyAlignment="1">
      <alignment vertical="center" wrapText="1"/>
    </xf>
    <xf numFmtId="0" fontId="3" fillId="3" borderId="7" xfId="0" applyFont="1" applyFill="1" applyBorder="1" applyAlignment="1">
      <alignment horizontal="right" vertical="center" wrapText="1"/>
    </xf>
    <xf numFmtId="0" fontId="3" fillId="3" borderId="13" xfId="0" applyFont="1" applyFill="1" applyBorder="1" applyAlignment="1">
      <alignment horizontal="right" vertical="center" wrapText="1"/>
    </xf>
    <xf numFmtId="0" fontId="7" fillId="7" borderId="9" xfId="0" applyFont="1" applyFill="1" applyBorder="1" applyAlignment="1">
      <alignment vertical="center" wrapText="1"/>
    </xf>
    <xf numFmtId="2" fontId="0" fillId="0" borderId="0" xfId="0" applyNumberFormat="1"/>
    <xf numFmtId="0" fontId="0" fillId="0" borderId="0" xfId="0" applyFill="1" applyAlignment="1">
      <alignment horizontal="right"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0" fillId="8" borderId="0" xfId="0" applyFill="1"/>
    <xf numFmtId="9" fontId="0" fillId="8" borderId="0" xfId="1" applyFont="1" applyFill="1"/>
    <xf numFmtId="0" fontId="0" fillId="9" borderId="0" xfId="0" applyFill="1"/>
    <xf numFmtId="9" fontId="0" fillId="9" borderId="0" xfId="1" applyFont="1" applyFill="1"/>
    <xf numFmtId="0" fontId="12" fillId="8" borderId="0" xfId="0" applyFont="1" applyFill="1" applyAlignment="1">
      <alignment wrapText="1"/>
    </xf>
    <xf numFmtId="0" fontId="12" fillId="9" borderId="0" xfId="0" applyFont="1" applyFill="1" applyAlignment="1">
      <alignment wrapText="1"/>
    </xf>
    <xf numFmtId="0" fontId="0" fillId="0" borderId="2" xfId="0" applyBorder="1"/>
    <xf numFmtId="0" fontId="0" fillId="0" borderId="5" xfId="0" applyBorder="1"/>
    <xf numFmtId="0" fontId="0" fillId="0" borderId="7" xfId="0" applyBorder="1"/>
    <xf numFmtId="0" fontId="0" fillId="8" borderId="1" xfId="0" applyFill="1" applyBorder="1"/>
    <xf numFmtId="0" fontId="0" fillId="9" borderId="1" xfId="0" applyFill="1" applyBorder="1"/>
    <xf numFmtId="1" fontId="0" fillId="8" borderId="1" xfId="1" applyNumberFormat="1" applyFont="1" applyFill="1" applyBorder="1"/>
    <xf numFmtId="1" fontId="0" fillId="9" borderId="1" xfId="1" applyNumberFormat="1" applyFont="1" applyFill="1" applyBorder="1"/>
    <xf numFmtId="9" fontId="0" fillId="9" borderId="1" xfId="1" applyFont="1" applyFill="1" applyBorder="1"/>
    <xf numFmtId="9" fontId="0" fillId="8" borderId="1" xfId="1" applyFont="1" applyFill="1" applyBorder="1"/>
    <xf numFmtId="0" fontId="0" fillId="0" borderId="0" xfId="0" applyFill="1"/>
    <xf numFmtId="2" fontId="11" fillId="7" borderId="0" xfId="0" applyNumberFormat="1" applyFont="1" applyFill="1" applyAlignment="1">
      <alignment vertical="center" wrapText="1"/>
    </xf>
    <xf numFmtId="2" fontId="11" fillId="7" borderId="9" xfId="0" applyNumberFormat="1" applyFont="1" applyFill="1" applyBorder="1" applyAlignment="1">
      <alignment vertical="center" wrapText="1"/>
    </xf>
    <xf numFmtId="2" fontId="7" fillId="7" borderId="9" xfId="0" applyNumberFormat="1" applyFont="1" applyFill="1" applyBorder="1" applyAlignment="1">
      <alignment vertical="center" wrapText="1"/>
    </xf>
    <xf numFmtId="0" fontId="12" fillId="8" borderId="1" xfId="0" applyFont="1" applyFill="1" applyBorder="1" applyAlignment="1">
      <alignment wrapText="1"/>
    </xf>
    <xf numFmtId="0" fontId="12" fillId="9" borderId="1" xfId="0" applyFont="1" applyFill="1" applyBorder="1" applyAlignment="1">
      <alignment wrapText="1"/>
    </xf>
    <xf numFmtId="0" fontId="0" fillId="8" borderId="1" xfId="0" applyFont="1" applyFill="1" applyBorder="1" applyAlignment="1">
      <alignment wrapText="1"/>
    </xf>
    <xf numFmtId="0" fontId="0" fillId="9" borderId="1" xfId="0" applyFont="1" applyFill="1" applyBorder="1" applyAlignment="1">
      <alignment wrapText="1"/>
    </xf>
    <xf numFmtId="0" fontId="13" fillId="7" borderId="10" xfId="0" applyFont="1" applyFill="1" applyBorder="1" applyAlignment="1">
      <alignment vertical="center" wrapText="1"/>
    </xf>
    <xf numFmtId="0" fontId="13" fillId="0" borderId="0" xfId="0" applyFont="1"/>
    <xf numFmtId="0" fontId="0" fillId="0" borderId="0" xfId="0" applyProtection="1"/>
    <xf numFmtId="0" fontId="8" fillId="0" borderId="0" xfId="0" applyFont="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xf numFmtId="0" fontId="9" fillId="6" borderId="0" xfId="0" applyFont="1" applyFill="1" applyBorder="1" applyAlignment="1" applyProtection="1">
      <alignment horizontal="left" vertical="center"/>
    </xf>
    <xf numFmtId="0" fontId="10" fillId="6"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wrapText="1"/>
    </xf>
    <xf numFmtId="0" fontId="3" fillId="5" borderId="0" xfId="0" applyFont="1" applyFill="1" applyBorder="1" applyAlignment="1" applyProtection="1">
      <alignment horizontal="right" vertical="center" wrapText="1"/>
    </xf>
    <xf numFmtId="0" fontId="3" fillId="5" borderId="0" xfId="0" applyFont="1" applyFill="1" applyBorder="1" applyAlignment="1" applyProtection="1">
      <alignment vertical="center" wrapText="1"/>
    </xf>
    <xf numFmtId="0" fontId="6" fillId="0" borderId="0" xfId="0" applyFont="1" applyFill="1" applyBorder="1" applyAlignment="1" applyProtection="1">
      <alignment wrapText="1"/>
    </xf>
    <xf numFmtId="0" fontId="3" fillId="5" borderId="0" xfId="0" applyFont="1" applyFill="1" applyAlignment="1" applyProtection="1">
      <alignment vertical="center" wrapText="1"/>
    </xf>
    <xf numFmtId="0" fontId="10" fillId="5" borderId="0" xfId="0" applyFont="1" applyFill="1" applyBorder="1" applyAlignment="1" applyProtection="1">
      <alignment horizontal="left" vertical="center" wrapText="1"/>
    </xf>
    <xf numFmtId="0" fontId="6" fillId="5" borderId="0" xfId="0" applyFont="1" applyFill="1" applyBorder="1" applyAlignment="1" applyProtection="1">
      <alignment wrapText="1"/>
    </xf>
    <xf numFmtId="0" fontId="9" fillId="5" borderId="0" xfId="0" applyFont="1" applyFill="1" applyBorder="1" applyAlignment="1" applyProtection="1">
      <alignment horizontal="center" vertical="center" wrapText="1"/>
    </xf>
    <xf numFmtId="0" fontId="9" fillId="5" borderId="0" xfId="0" applyFont="1" applyFill="1" applyBorder="1" applyAlignment="1" applyProtection="1">
      <alignment horizontal="center" wrapText="1"/>
    </xf>
    <xf numFmtId="1" fontId="10" fillId="0" borderId="1" xfId="1" applyNumberFormat="1" applyFont="1" applyFill="1" applyBorder="1" applyAlignment="1" applyProtection="1">
      <alignment horizontal="center" wrapText="1"/>
      <protection locked="0"/>
    </xf>
    <xf numFmtId="0" fontId="10" fillId="5" borderId="0" xfId="0" applyFont="1" applyFill="1" applyBorder="1" applyAlignment="1" applyProtection="1">
      <alignment horizontal="right" vertical="center" wrapText="1"/>
    </xf>
    <xf numFmtId="0" fontId="10" fillId="5" borderId="0" xfId="0" applyFont="1" applyFill="1" applyBorder="1" applyAlignment="1" applyProtection="1">
      <alignment vertical="center" wrapText="1"/>
    </xf>
    <xf numFmtId="1" fontId="10" fillId="0" borderId="0" xfId="1" applyNumberFormat="1" applyFont="1" applyFill="1" applyBorder="1" applyAlignment="1" applyProtection="1">
      <alignment horizontal="center" wrapText="1"/>
    </xf>
    <xf numFmtId="1" fontId="10" fillId="0" borderId="1" xfId="1" applyNumberFormat="1" applyFont="1" applyFill="1" applyBorder="1" applyAlignment="1" applyProtection="1">
      <alignment horizontal="center" wrapText="1"/>
    </xf>
    <xf numFmtId="0" fontId="9" fillId="11" borderId="11" xfId="0" applyFont="1" applyFill="1" applyBorder="1" applyAlignment="1" applyProtection="1">
      <alignment horizontal="center" vertical="center" wrapText="1"/>
    </xf>
    <xf numFmtId="0" fontId="10" fillId="11" borderId="12" xfId="0" applyFont="1" applyFill="1" applyBorder="1" applyAlignment="1" applyProtection="1">
      <alignment horizontal="right" vertical="center" wrapText="1"/>
    </xf>
    <xf numFmtId="0" fontId="10" fillId="11" borderId="13" xfId="0" applyFont="1" applyFill="1" applyBorder="1" applyAlignment="1" applyProtection="1">
      <alignment horizontal="right" vertical="center" wrapText="1"/>
    </xf>
    <xf numFmtId="0" fontId="10" fillId="12" borderId="1" xfId="0" applyFont="1" applyFill="1" applyBorder="1" applyAlignment="1" applyProtection="1">
      <alignment vertical="center" wrapText="1"/>
    </xf>
    <xf numFmtId="2" fontId="10" fillId="12" borderId="1" xfId="0" applyNumberFormat="1" applyFont="1" applyFill="1" applyBorder="1" applyAlignment="1" applyProtection="1">
      <alignment vertical="center" wrapText="1"/>
    </xf>
    <xf numFmtId="0" fontId="10" fillId="12" borderId="15" xfId="0" applyFont="1" applyFill="1" applyBorder="1" applyAlignment="1" applyProtection="1">
      <alignment vertical="center" wrapText="1"/>
    </xf>
    <xf numFmtId="2" fontId="10" fillId="12" borderId="15" xfId="0" applyNumberFormat="1" applyFont="1" applyFill="1" applyBorder="1" applyAlignment="1" applyProtection="1">
      <alignment vertical="center" wrapText="1"/>
    </xf>
    <xf numFmtId="0" fontId="10" fillId="0" borderId="1" xfId="0" applyFont="1" applyFill="1" applyBorder="1" applyAlignment="1" applyProtection="1">
      <alignment horizontal="center" wrapText="1"/>
    </xf>
    <xf numFmtId="0" fontId="10" fillId="0" borderId="1" xfId="0" applyFont="1" applyFill="1" applyBorder="1" applyAlignment="1" applyProtection="1">
      <alignment horizontal="center" wrapText="1"/>
      <protection locked="0"/>
    </xf>
    <xf numFmtId="0" fontId="15" fillId="0" borderId="3" xfId="0" applyFont="1" applyFill="1" applyBorder="1" applyAlignment="1">
      <alignment vertical="center" wrapText="1"/>
    </xf>
    <xf numFmtId="9" fontId="16" fillId="0" borderId="3" xfId="1" applyFont="1" applyFill="1" applyBorder="1" applyAlignment="1">
      <alignment vertical="center"/>
    </xf>
    <xf numFmtId="9" fontId="16" fillId="0" borderId="0" xfId="1" applyFont="1" applyFill="1" applyBorder="1" applyAlignment="1">
      <alignment vertical="center"/>
    </xf>
    <xf numFmtId="0" fontId="17"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5" xfId="0" applyFont="1" applyFill="1" applyBorder="1"/>
    <xf numFmtId="0" fontId="20" fillId="0" borderId="0" xfId="0" applyFont="1" applyFill="1" applyBorder="1" applyAlignment="1"/>
    <xf numFmtId="0" fontId="20" fillId="0" borderId="0" xfId="0" applyFont="1" applyFill="1" applyBorder="1"/>
    <xf numFmtId="0" fontId="10" fillId="11" borderId="1" xfId="0" applyFont="1" applyFill="1" applyBorder="1" applyAlignment="1">
      <alignment vertical="center" wrapText="1"/>
    </xf>
    <xf numFmtId="0" fontId="10" fillId="11" borderId="11" xfId="0" applyFont="1" applyFill="1" applyBorder="1" applyAlignment="1">
      <alignment vertical="center" wrapText="1"/>
    </xf>
    <xf numFmtId="0" fontId="10" fillId="11" borderId="13" xfId="0" applyFont="1" applyFill="1" applyBorder="1" applyAlignment="1">
      <alignment vertical="center" wrapText="1"/>
    </xf>
    <xf numFmtId="0" fontId="21" fillId="0" borderId="0" xfId="0" applyFont="1"/>
    <xf numFmtId="0" fontId="14" fillId="10" borderId="1" xfId="0" applyFont="1" applyFill="1" applyBorder="1"/>
    <xf numFmtId="0" fontId="14" fillId="10" borderId="0" xfId="0" applyFont="1" applyFill="1" applyBorder="1"/>
    <xf numFmtId="0" fontId="14" fillId="10" borderId="9" xfId="0" applyFont="1" applyFill="1" applyBorder="1"/>
    <xf numFmtId="0" fontId="0" fillId="0" borderId="0" xfId="0" applyBorder="1"/>
    <xf numFmtId="0" fontId="0" fillId="0" borderId="8" xfId="0" applyBorder="1"/>
    <xf numFmtId="9" fontId="24" fillId="12" borderId="1" xfId="1" applyFont="1" applyFill="1" applyBorder="1" applyAlignment="1">
      <alignment vertical="center" wrapText="1"/>
    </xf>
    <xf numFmtId="0" fontId="21" fillId="13" borderId="1" xfId="0" applyFont="1" applyFill="1" applyBorder="1" applyAlignment="1">
      <alignment vertical="center" wrapText="1"/>
    </xf>
    <xf numFmtId="0" fontId="21" fillId="13" borderId="11" xfId="0" applyFont="1" applyFill="1" applyBorder="1" applyAlignment="1">
      <alignment vertical="center" wrapText="1"/>
    </xf>
    <xf numFmtId="9" fontId="21" fillId="13" borderId="7" xfId="1" applyFont="1" applyFill="1" applyBorder="1" applyAlignment="1">
      <alignment vertical="center"/>
    </xf>
    <xf numFmtId="9" fontId="21" fillId="13" borderId="9" xfId="1" applyFont="1" applyFill="1" applyBorder="1" applyAlignment="1">
      <alignment vertical="center"/>
    </xf>
    <xf numFmtId="9" fontId="21" fillId="13" borderId="2" xfId="1" applyFont="1" applyFill="1" applyBorder="1" applyAlignment="1">
      <alignment vertical="center"/>
    </xf>
    <xf numFmtId="9" fontId="21" fillId="13" borderId="1" xfId="1" applyFont="1" applyFill="1" applyBorder="1" applyAlignment="1">
      <alignment vertical="center" wrapText="1"/>
    </xf>
    <xf numFmtId="0" fontId="10" fillId="6" borderId="0" xfId="0" applyFont="1" applyFill="1" applyBorder="1" applyAlignment="1" applyProtection="1">
      <alignment horizontal="left" wrapText="1"/>
    </xf>
    <xf numFmtId="0" fontId="10" fillId="6" borderId="0" xfId="0" applyFont="1" applyFill="1" applyBorder="1" applyAlignment="1" applyProtection="1">
      <alignment horizontal="left" vertical="center" wrapText="1"/>
    </xf>
    <xf numFmtId="0" fontId="14" fillId="10" borderId="14" xfId="0" applyFont="1" applyFill="1" applyBorder="1" applyAlignment="1" applyProtection="1">
      <alignment horizontal="center" vertical="center" wrapText="1"/>
    </xf>
    <xf numFmtId="0" fontId="8" fillId="11" borderId="0"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7" fillId="0" borderId="3" xfId="0" applyFont="1" applyFill="1" applyBorder="1" applyAlignment="1">
      <alignment horizontal="center"/>
    </xf>
    <xf numFmtId="0" fontId="10" fillId="0" borderId="0" xfId="0" applyFont="1" applyFill="1" applyBorder="1" applyAlignment="1">
      <alignment horizontal="left" vertical="center" wrapText="1"/>
    </xf>
    <xf numFmtId="0" fontId="8" fillId="11" borderId="0" xfId="0" applyFont="1" applyFill="1" applyBorder="1" applyAlignment="1">
      <alignment horizontal="left" vertical="center"/>
    </xf>
    <xf numFmtId="0" fontId="14" fillId="10" borderId="0"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EEE9B2"/>
      <color rgb="FFDDDECE"/>
      <color rgb="FF647455"/>
      <color rgb="FFD3CB8D"/>
      <color rgb="FFCD81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1514475</xdr:colOff>
      <xdr:row>1</xdr:row>
      <xdr:rowOff>209550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2686050" cy="1343025"/>
        </a:xfrm>
        <a:prstGeom prst="rect">
          <a:avLst/>
        </a:prstGeom>
      </xdr:spPr>
    </xdr:pic>
    <xdr:clientData/>
  </xdr:twoCellAnchor>
</xdr:wsDr>
</file>

<file path=xl/theme/theme1.xml><?xml version="1.0" encoding="utf-8"?>
<a:theme xmlns:a="http://schemas.openxmlformats.org/drawingml/2006/main" name="Office Theme">
  <a:themeElements>
    <a:clrScheme name="Infotech">
      <a:dk1>
        <a:srgbClr val="333333"/>
      </a:dk1>
      <a:lt1>
        <a:srgbClr val="FFFFFF"/>
      </a:lt1>
      <a:dk2>
        <a:srgbClr val="FFFFFF"/>
      </a:dk2>
      <a:lt2>
        <a:srgbClr val="FFFFFF"/>
      </a:lt2>
      <a:accent1>
        <a:srgbClr val="243F54"/>
      </a:accent1>
      <a:accent2>
        <a:srgbClr val="998F57"/>
      </a:accent2>
      <a:accent3>
        <a:srgbClr val="CECECE"/>
      </a:accent3>
      <a:accent4>
        <a:srgbClr val="7B7B7B"/>
      </a:accent4>
      <a:accent5>
        <a:srgbClr val="ADB7C3"/>
      </a:accent5>
      <a:accent6>
        <a:srgbClr val="5D5936"/>
      </a:accent6>
      <a:hlink>
        <a:srgbClr val="2576B7"/>
      </a:hlink>
      <a:folHlink>
        <a:srgbClr val="C777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tabSelected="1" zoomScaleNormal="100" workbookViewId="0">
      <selection activeCell="C31" sqref="C31"/>
    </sheetView>
  </sheetViews>
  <sheetFormatPr defaultColWidth="0" defaultRowHeight="15" zeroHeight="1" x14ac:dyDescent="0.25"/>
  <cols>
    <col min="1" max="1" width="2.85546875" style="55" customWidth="1"/>
    <col min="2" max="2" width="17.5703125" style="55" customWidth="1"/>
    <col min="3" max="3" width="81.5703125" style="55" customWidth="1"/>
    <col min="4" max="5" width="9.140625" style="55" customWidth="1"/>
    <col min="6" max="6" width="2" style="55" customWidth="1"/>
    <col min="7" max="9" width="9.140625" style="55" hidden="1" customWidth="1"/>
    <col min="10" max="10" width="9.140625" style="55" customWidth="1"/>
    <col min="11" max="17" width="0" hidden="1" customWidth="1"/>
    <col min="18" max="16384" width="9.140625" hidden="1"/>
  </cols>
  <sheetData>
    <row r="1" spans="2:17" ht="89.25" customHeight="1" x14ac:dyDescent="0.25"/>
    <row r="2" spans="2:17" ht="33.75" customHeight="1" x14ac:dyDescent="0.25">
      <c r="B2" s="56" t="s">
        <v>79</v>
      </c>
    </row>
    <row r="3" spans="2:17" x14ac:dyDescent="0.25">
      <c r="B3" s="59" t="s">
        <v>5</v>
      </c>
      <c r="C3" s="60"/>
      <c r="D3" s="60"/>
      <c r="E3" s="60"/>
      <c r="F3" s="60"/>
      <c r="G3" s="60"/>
      <c r="H3" s="60"/>
      <c r="I3" s="60"/>
      <c r="J3" s="57"/>
      <c r="K3" s="6"/>
      <c r="L3" s="6"/>
      <c r="M3" s="6"/>
      <c r="N3" s="6"/>
      <c r="O3" s="6"/>
      <c r="P3" s="6"/>
      <c r="Q3" s="6"/>
    </row>
    <row r="4" spans="2:17" ht="27" customHeight="1" x14ac:dyDescent="0.25">
      <c r="B4" s="109" t="s">
        <v>73</v>
      </c>
      <c r="C4" s="109"/>
      <c r="D4" s="109"/>
      <c r="E4" s="109"/>
      <c r="F4" s="109"/>
      <c r="G4" s="109"/>
      <c r="H4" s="109"/>
      <c r="I4" s="109"/>
      <c r="J4" s="58"/>
      <c r="K4" s="7"/>
      <c r="L4" s="7"/>
      <c r="M4" s="7"/>
      <c r="N4" s="7"/>
      <c r="O4" s="6"/>
      <c r="P4" s="6"/>
      <c r="Q4" s="6"/>
    </row>
    <row r="5" spans="2:17" ht="26.25" customHeight="1" x14ac:dyDescent="0.25">
      <c r="B5" s="109" t="s">
        <v>71</v>
      </c>
      <c r="C5" s="109"/>
      <c r="D5" s="109"/>
      <c r="E5" s="109"/>
      <c r="F5" s="109"/>
      <c r="G5" s="109"/>
      <c r="H5" s="109"/>
      <c r="I5" s="109"/>
      <c r="J5" s="58"/>
      <c r="K5" s="7"/>
      <c r="L5" s="7"/>
      <c r="M5" s="7"/>
      <c r="N5" s="7"/>
      <c r="O5" s="6"/>
      <c r="P5" s="6"/>
      <c r="Q5" s="6"/>
    </row>
    <row r="6" spans="2:17" x14ac:dyDescent="0.25">
      <c r="B6" s="59" t="s">
        <v>6</v>
      </c>
      <c r="C6" s="60"/>
      <c r="D6" s="60"/>
      <c r="E6" s="60"/>
      <c r="F6" s="60"/>
      <c r="G6" s="60"/>
      <c r="H6" s="60"/>
      <c r="I6" s="60"/>
      <c r="J6" s="61"/>
      <c r="K6" s="8"/>
      <c r="L6" s="8"/>
      <c r="M6" s="8"/>
      <c r="N6" s="8"/>
      <c r="O6" s="6"/>
      <c r="P6" s="6"/>
      <c r="Q6" s="6"/>
    </row>
    <row r="7" spans="2:17" ht="49.5" customHeight="1" x14ac:dyDescent="0.25">
      <c r="B7" s="110" t="s">
        <v>80</v>
      </c>
      <c r="C7" s="110"/>
      <c r="D7" s="110"/>
      <c r="E7" s="110"/>
      <c r="F7" s="110"/>
      <c r="G7" s="110"/>
      <c r="H7" s="110"/>
      <c r="I7" s="110"/>
      <c r="J7" s="62"/>
      <c r="K7" s="9"/>
      <c r="L7" s="9"/>
      <c r="M7" s="9"/>
      <c r="N7" s="9"/>
      <c r="O7" s="9"/>
      <c r="P7" s="9"/>
      <c r="Q7" s="9"/>
    </row>
    <row r="8" spans="2:17" x14ac:dyDescent="0.25"/>
    <row r="9" spans="2:17" x14ac:dyDescent="0.25"/>
    <row r="10" spans="2:17" ht="68.25" hidden="1" customHeight="1" x14ac:dyDescent="0.25"/>
    <row r="11" spans="2:17" ht="68.25" hidden="1" customHeight="1" x14ac:dyDescent="0.25"/>
    <row r="12" spans="2:17" hidden="1" x14ac:dyDescent="0.25"/>
    <row r="13" spans="2:17" hidden="1" x14ac:dyDescent="0.25"/>
    <row r="14" spans="2:17" hidden="1" x14ac:dyDescent="0.25"/>
    <row r="15" spans="2:17" hidden="1" x14ac:dyDescent="0.25"/>
    <row r="16" spans="2:17" hidden="1" x14ac:dyDescent="0.25"/>
    <row r="17" hidden="1" x14ac:dyDescent="0.25"/>
    <row r="18" hidden="1" x14ac:dyDescent="0.25"/>
    <row r="19" hidden="1" x14ac:dyDescent="0.25"/>
    <row r="20" hidden="1" x14ac:dyDescent="0.25"/>
    <row r="21" hidden="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mergeCells count="3">
    <mergeCell ref="B5:I5"/>
    <mergeCell ref="B4:I4"/>
    <mergeCell ref="B7:I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9"/>
  <sheetViews>
    <sheetView showGridLines="0" topLeftCell="A4" zoomScaleNormal="100" workbookViewId="0">
      <selection activeCell="C36" sqref="C36"/>
    </sheetView>
  </sheetViews>
  <sheetFormatPr defaultColWidth="9.140625" defaultRowHeight="15" zeroHeight="1" x14ac:dyDescent="0.25"/>
  <cols>
    <col min="1" max="1" width="2.85546875" style="5" customWidth="1"/>
    <col min="2" max="2" width="21.7109375" customWidth="1"/>
    <col min="3" max="3" width="49.7109375" customWidth="1"/>
    <col min="4" max="4" width="24.85546875" customWidth="1"/>
    <col min="5" max="14" width="0" style="5" hidden="1" customWidth="1"/>
    <col min="15" max="16376" width="9.140625" style="5" customWidth="1"/>
    <col min="16377" max="16377" width="0.28515625" style="5" customWidth="1"/>
    <col min="16378" max="16378" width="10.140625" style="5" hidden="1" customWidth="1"/>
    <col min="16379" max="16379" width="12.5703125" style="5" hidden="1" customWidth="1"/>
    <col min="16380" max="16380" width="11.42578125" style="5" hidden="1" customWidth="1"/>
    <col min="16381" max="16381" width="8.5703125" style="5" hidden="1" customWidth="1"/>
    <col min="16382" max="16382" width="20.5703125" style="5" hidden="1" customWidth="1"/>
    <col min="16383" max="16383" width="18.85546875" style="5" hidden="1" customWidth="1"/>
    <col min="16384" max="16384" width="2.7109375" style="5" hidden="1" customWidth="1"/>
  </cols>
  <sheetData>
    <row r="1" spans="2:14 16378:16378" x14ac:dyDescent="0.25">
      <c r="B1" s="63"/>
      <c r="C1" s="66"/>
      <c r="D1" s="68"/>
    </row>
    <row r="2" spans="2:14 16378:16378" ht="33.75" customHeight="1" x14ac:dyDescent="0.25">
      <c r="B2" s="112" t="s">
        <v>81</v>
      </c>
      <c r="C2" s="112"/>
      <c r="D2" s="112"/>
    </row>
    <row r="3" spans="2:14 16378:16378" ht="34.5" customHeight="1" x14ac:dyDescent="0.25">
      <c r="B3" s="113" t="s">
        <v>83</v>
      </c>
      <c r="C3" s="113"/>
      <c r="D3" s="113"/>
    </row>
    <row r="4" spans="2:14 16378:16378" s="4" customFormat="1" x14ac:dyDescent="0.25">
      <c r="B4" s="111" t="s">
        <v>42</v>
      </c>
      <c r="C4" s="111" t="s">
        <v>20</v>
      </c>
      <c r="D4" s="111" t="s">
        <v>21</v>
      </c>
    </row>
    <row r="5" spans="2:14 16378:16378" s="4" customFormat="1" x14ac:dyDescent="0.25">
      <c r="B5" s="111"/>
      <c r="C5" s="111"/>
      <c r="D5" s="111"/>
    </row>
    <row r="6" spans="2:14 16378:16378" s="15" customFormat="1" ht="36" customHeight="1" x14ac:dyDescent="0.25">
      <c r="B6" s="69"/>
      <c r="C6" s="67" t="s">
        <v>82</v>
      </c>
      <c r="D6" s="70"/>
    </row>
    <row r="7" spans="2:14 16378:16378" customFormat="1" x14ac:dyDescent="0.25">
      <c r="B7" s="76" t="s">
        <v>55</v>
      </c>
      <c r="C7" s="81"/>
      <c r="D7" s="83"/>
      <c r="XEX7">
        <v>1</v>
      </c>
    </row>
    <row r="8" spans="2:14 16378:16378" customFormat="1" x14ac:dyDescent="0.25">
      <c r="B8" s="77" t="s">
        <v>0</v>
      </c>
      <c r="C8" s="82" t="s">
        <v>46</v>
      </c>
      <c r="D8" s="84">
        <v>5</v>
      </c>
      <c r="G8">
        <f>IF(D8=$E$15, 1, IF(D8=$E$20, 6, D8))</f>
        <v>5</v>
      </c>
      <c r="XEX8">
        <v>2</v>
      </c>
    </row>
    <row r="9" spans="2:14 16378:16378" customFormat="1" ht="38.25" x14ac:dyDescent="0.25">
      <c r="B9" s="77" t="s">
        <v>1</v>
      </c>
      <c r="C9" s="82" t="s">
        <v>74</v>
      </c>
      <c r="D9" s="84">
        <v>3</v>
      </c>
      <c r="G9">
        <f>IF(D9=$E$15, 1, IF(D9=$E$20, 6, D9))</f>
        <v>3</v>
      </c>
      <c r="XEX9">
        <v>3</v>
      </c>
    </row>
    <row r="10" spans="2:14 16378:16378" customFormat="1" ht="25.5" x14ac:dyDescent="0.25">
      <c r="B10" s="77" t="s">
        <v>2</v>
      </c>
      <c r="C10" s="82" t="s">
        <v>75</v>
      </c>
      <c r="D10" s="84">
        <v>6</v>
      </c>
      <c r="G10">
        <f>IF(D10=$E$15, 1, IF(D10=$E$20, 6, D10))</f>
        <v>6</v>
      </c>
      <c r="XEX10">
        <v>4</v>
      </c>
    </row>
    <row r="11" spans="2:14 16378:16378" customFormat="1" x14ac:dyDescent="0.25">
      <c r="B11" s="77" t="s">
        <v>3</v>
      </c>
      <c r="C11" s="81" t="s">
        <v>86</v>
      </c>
      <c r="D11" s="71">
        <v>4</v>
      </c>
      <c r="E11" s="5"/>
      <c r="G11">
        <f>IF(D11=$E$15, 1, IF(D11=$E$20, 6, D11))</f>
        <v>4</v>
      </c>
      <c r="XEX11">
        <v>5</v>
      </c>
    </row>
    <row r="12" spans="2:14 16378:16378" customFormat="1" x14ac:dyDescent="0.25">
      <c r="B12" s="78" t="s">
        <v>27</v>
      </c>
      <c r="C12" s="81" t="s">
        <v>76</v>
      </c>
      <c r="D12" s="71">
        <v>3</v>
      </c>
      <c r="G12">
        <f>IF(D12=$E$15, 1, IF(D12=$E$20, 6, D12))</f>
        <v>3</v>
      </c>
      <c r="XEX12">
        <v>6</v>
      </c>
    </row>
    <row r="13" spans="2:14 16378:16378" s="13" customFormat="1" x14ac:dyDescent="0.25">
      <c r="B13" s="72"/>
      <c r="C13" s="73"/>
      <c r="D13" s="74"/>
    </row>
    <row r="14" spans="2:14 16378:16378" s="13" customFormat="1" x14ac:dyDescent="0.25">
      <c r="B14" s="72"/>
      <c r="C14" s="73"/>
      <c r="D14" s="74"/>
      <c r="G14"/>
    </row>
    <row r="15" spans="2:14 16378:16378" customFormat="1" x14ac:dyDescent="0.25">
      <c r="B15" s="76" t="s">
        <v>54</v>
      </c>
      <c r="C15" s="81"/>
      <c r="D15" s="75"/>
      <c r="E15" t="s">
        <v>7</v>
      </c>
    </row>
    <row r="16" spans="2:14 16378:16378" customFormat="1" ht="25.5" x14ac:dyDescent="0.25">
      <c r="B16" s="77" t="s">
        <v>0</v>
      </c>
      <c r="C16" s="81" t="s">
        <v>87</v>
      </c>
      <c r="D16" s="71">
        <v>5</v>
      </c>
      <c r="E16">
        <v>2</v>
      </c>
      <c r="G16">
        <f>IF(D16=$E$15, 1, IF(D16=$E$20, 6, D16))</f>
        <v>5</v>
      </c>
      <c r="N16" t="s">
        <v>53</v>
      </c>
    </row>
    <row r="17" spans="2:7" customFormat="1" ht="25.5" x14ac:dyDescent="0.25">
      <c r="B17" s="77" t="s">
        <v>1</v>
      </c>
      <c r="C17" s="81" t="s">
        <v>61</v>
      </c>
      <c r="D17" s="71">
        <v>6</v>
      </c>
      <c r="E17">
        <v>3</v>
      </c>
      <c r="G17">
        <f>IF(D17=$E$15, 1, IF(D17=$E$20, 6, D17))</f>
        <v>6</v>
      </c>
    </row>
    <row r="18" spans="2:7" customFormat="1" ht="25.5" x14ac:dyDescent="0.25">
      <c r="B18" s="78" t="s">
        <v>2</v>
      </c>
      <c r="C18" s="81" t="s">
        <v>88</v>
      </c>
      <c r="D18" s="71">
        <v>5</v>
      </c>
      <c r="E18">
        <v>4</v>
      </c>
      <c r="G18">
        <f>IF(D18=$E$15, 1, IF(D18=$E$20, 6, D18))</f>
        <v>5</v>
      </c>
    </row>
    <row r="19" spans="2:7" s="13" customFormat="1" x14ac:dyDescent="0.25">
      <c r="B19" s="72"/>
      <c r="C19" s="73"/>
      <c r="D19" s="74"/>
      <c r="E19">
        <v>5</v>
      </c>
    </row>
    <row r="20" spans="2:7" s="13" customFormat="1" x14ac:dyDescent="0.25">
      <c r="B20" s="72"/>
      <c r="C20" s="73"/>
      <c r="D20" s="74"/>
      <c r="E20" t="s">
        <v>8</v>
      </c>
    </row>
    <row r="21" spans="2:7" customFormat="1" x14ac:dyDescent="0.25">
      <c r="B21" s="76" t="s">
        <v>10</v>
      </c>
      <c r="C21" s="81"/>
      <c r="D21" s="75"/>
      <c r="E21" t="s">
        <v>9</v>
      </c>
    </row>
    <row r="22" spans="2:7" customFormat="1" x14ac:dyDescent="0.25">
      <c r="B22" s="77" t="s">
        <v>0</v>
      </c>
      <c r="C22" s="81" t="s">
        <v>89</v>
      </c>
      <c r="D22" s="71">
        <v>2</v>
      </c>
      <c r="G22">
        <f>IF(D22=$E$15, 1, IF(D22=$E$20, 6, D22))</f>
        <v>2</v>
      </c>
    </row>
    <row r="23" spans="2:7" customFormat="1" x14ac:dyDescent="0.25">
      <c r="B23" s="77" t="s">
        <v>1</v>
      </c>
      <c r="C23" s="81" t="s">
        <v>90</v>
      </c>
      <c r="D23" s="71">
        <v>3</v>
      </c>
      <c r="G23">
        <f>IF(D23=$E$15, 1, IF(D23=$E$20, 6, D23))</f>
        <v>3</v>
      </c>
    </row>
    <row r="24" spans="2:7" customFormat="1" x14ac:dyDescent="0.25">
      <c r="B24" s="78" t="s">
        <v>2</v>
      </c>
      <c r="C24" s="81" t="s">
        <v>91</v>
      </c>
      <c r="D24" s="71">
        <v>6</v>
      </c>
      <c r="G24">
        <f>IF(D24=$E$15, 1, IF(D24=$E$20, 6, D24))</f>
        <v>6</v>
      </c>
    </row>
    <row r="25" spans="2:7" s="13" customFormat="1" x14ac:dyDescent="0.25">
      <c r="B25" s="72"/>
      <c r="C25" s="73"/>
      <c r="D25" s="74"/>
      <c r="G25"/>
    </row>
    <row r="26" spans="2:7" s="13" customFormat="1" x14ac:dyDescent="0.25">
      <c r="B26" s="72"/>
      <c r="C26" s="73"/>
      <c r="D26" s="74"/>
    </row>
    <row r="27" spans="2:7" customFormat="1" x14ac:dyDescent="0.25">
      <c r="B27" s="76" t="s">
        <v>29</v>
      </c>
      <c r="C27" s="81"/>
      <c r="D27" s="75"/>
    </row>
    <row r="28" spans="2:7" customFormat="1" ht="38.25" x14ac:dyDescent="0.25">
      <c r="B28" s="77" t="s">
        <v>0</v>
      </c>
      <c r="C28" s="82" t="s">
        <v>49</v>
      </c>
      <c r="D28" s="84">
        <v>1</v>
      </c>
      <c r="G28">
        <f>IF(D28=$E$15, 1, IF(D28=$E$20, 6, D28))</f>
        <v>1</v>
      </c>
    </row>
    <row r="29" spans="2:7" customFormat="1" ht="25.5" x14ac:dyDescent="0.25">
      <c r="B29" s="77" t="s">
        <v>1</v>
      </c>
      <c r="C29" s="81" t="s">
        <v>94</v>
      </c>
      <c r="D29" s="71">
        <v>5</v>
      </c>
      <c r="G29">
        <f>IF(D29=$E$15, 1, IF(D29=$E$20, 6, D29))</f>
        <v>5</v>
      </c>
    </row>
    <row r="30" spans="2:7" customFormat="1" ht="38.25" x14ac:dyDescent="0.25">
      <c r="B30" s="77" t="s">
        <v>2</v>
      </c>
      <c r="C30" s="81" t="s">
        <v>93</v>
      </c>
      <c r="D30" s="71">
        <v>2</v>
      </c>
      <c r="G30">
        <f>IF(D30=$E$15, 1, IF(D30=$E$20, 6, D30))</f>
        <v>2</v>
      </c>
    </row>
    <row r="31" spans="2:7" customFormat="1" ht="25.5" x14ac:dyDescent="0.25">
      <c r="B31" s="77" t="s">
        <v>3</v>
      </c>
      <c r="C31" s="81" t="s">
        <v>92</v>
      </c>
      <c r="D31" s="71">
        <v>2</v>
      </c>
      <c r="G31">
        <f>IF(D31=$E$15, 1, IF(D31=$E$20, 6, D31))</f>
        <v>2</v>
      </c>
    </row>
    <row r="32" spans="2:7" customFormat="1" ht="25.5" x14ac:dyDescent="0.25">
      <c r="B32" s="78" t="s">
        <v>27</v>
      </c>
      <c r="C32" s="81" t="s">
        <v>66</v>
      </c>
      <c r="D32" s="71">
        <v>6</v>
      </c>
      <c r="G32">
        <f>IF(D32=$E$15, 1, IF(D32=$E$20, 6, D32))</f>
        <v>6</v>
      </c>
    </row>
    <row r="33" spans="2:7" s="13" customFormat="1" x14ac:dyDescent="0.25">
      <c r="B33" s="72"/>
      <c r="C33" s="73"/>
      <c r="D33" s="74"/>
    </row>
    <row r="34" spans="2:7" s="13" customFormat="1" x14ac:dyDescent="0.25">
      <c r="B34" s="72"/>
      <c r="C34" s="73"/>
      <c r="D34" s="74"/>
    </row>
    <row r="35" spans="2:7" customFormat="1" ht="25.5" x14ac:dyDescent="0.25">
      <c r="B35" s="76" t="s">
        <v>30</v>
      </c>
      <c r="C35" s="79"/>
      <c r="D35" s="75"/>
    </row>
    <row r="36" spans="2:7" customFormat="1" x14ac:dyDescent="0.25">
      <c r="B36" s="77" t="s">
        <v>0</v>
      </c>
      <c r="C36" s="80" t="s">
        <v>95</v>
      </c>
      <c r="D36" s="84">
        <v>1</v>
      </c>
      <c r="G36">
        <f>IF(D36=$E$15, 1, IF(D36=$E$20, 6, D36))</f>
        <v>1</v>
      </c>
    </row>
    <row r="37" spans="2:7" customFormat="1" x14ac:dyDescent="0.25">
      <c r="B37" s="77" t="s">
        <v>1</v>
      </c>
      <c r="C37" s="79" t="s">
        <v>96</v>
      </c>
      <c r="D37" s="71">
        <v>5</v>
      </c>
      <c r="G37">
        <f>IF(D37=$E$15, 1, IF(D37=$E$20, 6, D37))</f>
        <v>5</v>
      </c>
    </row>
    <row r="38" spans="2:7" customFormat="1" x14ac:dyDescent="0.25">
      <c r="B38" s="77" t="s">
        <v>2</v>
      </c>
      <c r="C38" s="79" t="s">
        <v>97</v>
      </c>
      <c r="D38" s="71">
        <v>3</v>
      </c>
      <c r="G38">
        <f>IF(D38=$E$15, 1, IF(D38=$E$20, 6, D38))</f>
        <v>3</v>
      </c>
    </row>
    <row r="39" spans="2:7" customFormat="1" ht="25.5" x14ac:dyDescent="0.25">
      <c r="B39" s="78" t="s">
        <v>3</v>
      </c>
      <c r="C39" s="79" t="s">
        <v>98</v>
      </c>
      <c r="D39" s="71">
        <v>6</v>
      </c>
      <c r="G39">
        <f>IF(D39=$E$15, 1, IF(D39=$E$20, 6, D39))</f>
        <v>6</v>
      </c>
    </row>
    <row r="40" spans="2:7" s="13" customFormat="1" x14ac:dyDescent="0.25">
      <c r="B40" s="63"/>
      <c r="C40" s="64"/>
      <c r="D40" s="65"/>
    </row>
    <row r="41" spans="2:7" s="13" customFormat="1" x14ac:dyDescent="0.25">
      <c r="B41"/>
      <c r="C41"/>
      <c r="D41"/>
    </row>
    <row r="42" spans="2:7" customFormat="1" x14ac:dyDescent="0.25"/>
    <row r="43" spans="2:7" customFormat="1" hidden="1" x14ac:dyDescent="0.25"/>
    <row r="44" spans="2:7" customFormat="1" hidden="1" x14ac:dyDescent="0.25"/>
    <row r="45" spans="2:7" customFormat="1" hidden="1" x14ac:dyDescent="0.25"/>
    <row r="46" spans="2:7" customFormat="1" hidden="1" x14ac:dyDescent="0.25"/>
    <row r="47" spans="2:7" customFormat="1" hidden="1" x14ac:dyDescent="0.25"/>
    <row r="48" spans="2:7" customFormat="1" hidden="1" x14ac:dyDescent="0.25"/>
    <row r="49" customFormat="1" hidden="1" x14ac:dyDescent="0.25"/>
    <row r="50" hidden="1" x14ac:dyDescent="0.25"/>
    <row r="5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hidden="1" x14ac:dyDescent="0.25"/>
    <row r="59" hidden="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x14ac:dyDescent="0.25"/>
    <row r="89" x14ac:dyDescent="0.25"/>
  </sheetData>
  <mergeCells count="5">
    <mergeCell ref="D4:D5"/>
    <mergeCell ref="C4:C5"/>
    <mergeCell ref="B4:B5"/>
    <mergeCell ref="B2:D2"/>
    <mergeCell ref="B3:D3"/>
  </mergeCells>
  <dataValidations count="3">
    <dataValidation type="list" allowBlank="1" showInputMessage="1" showErrorMessage="1" sqref="D61:D64 D48:D49 D43:D44 D53:D57">
      <formula1>#REF!</formula1>
    </dataValidation>
    <dataValidation type="list" allowBlank="1" showInputMessage="1" showErrorMessage="1" sqref="D36:D39 D28:D32 D22:D24 D16:D18 D8:D12">
      <formula1>selection</formula1>
    </dataValidation>
    <dataValidation type="list" allowBlank="1" showInputMessage="1" showErrorMessage="1" sqref="D25:D27 D19:D21 D13:D15 D33:D35">
      <formula1>$E$12:$E$19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75" zoomScaleNormal="75" workbookViewId="0">
      <selection activeCell="B34" sqref="B34"/>
    </sheetView>
  </sheetViews>
  <sheetFormatPr defaultRowHeight="15" x14ac:dyDescent="0.25"/>
  <cols>
    <col min="1" max="1" width="21.7109375" style="2" customWidth="1"/>
    <col min="2" max="2" width="42.85546875" style="3" customWidth="1"/>
    <col min="3" max="3" width="12.85546875" customWidth="1"/>
    <col min="4" max="4" width="14" style="30" customWidth="1"/>
    <col min="5" max="5" width="13.42578125" style="32" customWidth="1"/>
    <col min="6" max="6" width="13.85546875" style="30" customWidth="1"/>
    <col min="7" max="7" width="13.85546875" style="32" customWidth="1"/>
    <col min="8" max="8" width="13.42578125" style="30" bestFit="1" customWidth="1"/>
    <col min="9" max="9" width="14.85546875" style="32" bestFit="1" customWidth="1"/>
    <col min="10" max="10" width="9.85546875" style="30" bestFit="1" customWidth="1"/>
    <col min="11" max="11" width="12" style="32" bestFit="1" customWidth="1"/>
    <col min="12" max="105" width="9.140625" customWidth="1"/>
    <col min="16370" max="16370" width="0" hidden="1" customWidth="1"/>
  </cols>
  <sheetData>
    <row r="1" spans="1:11" x14ac:dyDescent="0.25">
      <c r="A1" s="114" t="s">
        <v>4</v>
      </c>
      <c r="B1" s="116" t="s">
        <v>20</v>
      </c>
      <c r="D1" s="45"/>
      <c r="E1" s="45"/>
      <c r="F1" s="45"/>
      <c r="G1" s="45"/>
      <c r="H1" s="45"/>
      <c r="I1" s="45"/>
      <c r="J1" s="45"/>
      <c r="K1" s="45"/>
    </row>
    <row r="2" spans="1:11" x14ac:dyDescent="0.25">
      <c r="A2" s="115"/>
      <c r="B2" s="117"/>
      <c r="D2" s="45"/>
      <c r="E2" s="45"/>
      <c r="F2" s="45"/>
      <c r="G2" s="45"/>
      <c r="H2" s="45"/>
      <c r="I2" s="45"/>
      <c r="J2" s="45"/>
      <c r="K2" s="45"/>
    </row>
    <row r="3" spans="1:11" x14ac:dyDescent="0.25">
      <c r="A3" s="14"/>
      <c r="B3" s="14"/>
      <c r="D3" s="45"/>
      <c r="E3" s="45"/>
      <c r="F3" s="45"/>
      <c r="G3" s="45"/>
      <c r="H3" s="45"/>
      <c r="I3" s="45"/>
      <c r="J3" s="45"/>
      <c r="K3" s="45"/>
    </row>
    <row r="4" spans="1:11" x14ac:dyDescent="0.25">
      <c r="A4" s="16"/>
      <c r="B4" s="16"/>
      <c r="D4" s="45"/>
      <c r="E4" s="45"/>
      <c r="F4" s="45"/>
      <c r="G4" s="45"/>
      <c r="H4" s="45"/>
      <c r="I4" s="45"/>
      <c r="J4" s="45"/>
      <c r="K4" s="45"/>
    </row>
    <row r="5" spans="1:11" ht="53.25" customHeight="1" x14ac:dyDescent="0.25">
      <c r="A5" s="17" t="s">
        <v>55</v>
      </c>
      <c r="B5" s="19"/>
      <c r="D5" s="34" t="s">
        <v>36</v>
      </c>
      <c r="E5" s="35" t="s">
        <v>37</v>
      </c>
      <c r="F5" s="34" t="s">
        <v>38</v>
      </c>
      <c r="G5" s="35" t="s">
        <v>39</v>
      </c>
      <c r="H5" s="34" t="s">
        <v>40</v>
      </c>
      <c r="I5" s="35" t="s">
        <v>41</v>
      </c>
      <c r="J5" s="34" t="s">
        <v>44</v>
      </c>
      <c r="K5" s="35" t="s">
        <v>45</v>
      </c>
    </row>
    <row r="6" spans="1:11" ht="53.25" customHeight="1" x14ac:dyDescent="0.25">
      <c r="A6" s="18" t="s">
        <v>0</v>
      </c>
      <c r="B6" s="46" t="s">
        <v>46</v>
      </c>
      <c r="C6" s="36">
        <f>7-'1. Data Entry'!G8</f>
        <v>2</v>
      </c>
      <c r="D6" s="51">
        <f>C6</f>
        <v>2</v>
      </c>
      <c r="E6" s="51">
        <f t="shared" ref="E6:K6" si="0">D6</f>
        <v>2</v>
      </c>
      <c r="F6" s="51">
        <f t="shared" si="0"/>
        <v>2</v>
      </c>
      <c r="G6" s="51">
        <f t="shared" si="0"/>
        <v>2</v>
      </c>
      <c r="H6" s="51">
        <f t="shared" si="0"/>
        <v>2</v>
      </c>
      <c r="I6" s="51">
        <f t="shared" si="0"/>
        <v>2</v>
      </c>
      <c r="J6" s="51">
        <f t="shared" si="0"/>
        <v>2</v>
      </c>
      <c r="K6" s="51">
        <f t="shared" si="0"/>
        <v>2</v>
      </c>
    </row>
    <row r="7" spans="1:11" ht="60" x14ac:dyDescent="0.25">
      <c r="A7" s="18" t="s">
        <v>2</v>
      </c>
      <c r="B7" s="48" t="s">
        <v>48</v>
      </c>
      <c r="C7" s="36">
        <f>7-'1. Data Entry'!G9</f>
        <v>4</v>
      </c>
      <c r="D7" s="39">
        <f>C7</f>
        <v>4</v>
      </c>
      <c r="E7" s="40"/>
      <c r="F7" s="39">
        <f>C7</f>
        <v>4</v>
      </c>
      <c r="G7" s="40">
        <f>C7</f>
        <v>4</v>
      </c>
      <c r="H7" s="39">
        <f>C7</f>
        <v>4</v>
      </c>
      <c r="I7" s="40"/>
      <c r="J7" s="39"/>
      <c r="K7" s="40"/>
    </row>
    <row r="8" spans="1:11" ht="53.25" customHeight="1" x14ac:dyDescent="0.25">
      <c r="A8" s="18" t="s">
        <v>2</v>
      </c>
      <c r="B8" s="47" t="s">
        <v>47</v>
      </c>
      <c r="C8" s="36">
        <f>7-'1. Data Entry'!G10</f>
        <v>1</v>
      </c>
      <c r="D8" s="51">
        <f>$C8</f>
        <v>1</v>
      </c>
      <c r="E8" s="50"/>
      <c r="F8" s="51">
        <f>C8</f>
        <v>1</v>
      </c>
      <c r="G8" s="50"/>
      <c r="H8" s="51">
        <f>C8</f>
        <v>1</v>
      </c>
      <c r="I8" s="52">
        <f>C8</f>
        <v>1</v>
      </c>
      <c r="J8" s="49"/>
      <c r="K8" s="52">
        <f>C8</f>
        <v>1</v>
      </c>
    </row>
    <row r="9" spans="1:11" ht="30" x14ac:dyDescent="0.25">
      <c r="A9" s="18" t="s">
        <v>3</v>
      </c>
      <c r="B9" s="10" t="s">
        <v>28</v>
      </c>
      <c r="C9" s="36">
        <f>'1. Data Entry'!G11</f>
        <v>4</v>
      </c>
      <c r="D9" s="39"/>
      <c r="E9" s="40"/>
      <c r="F9" s="39"/>
      <c r="G9" s="40"/>
      <c r="H9" s="39">
        <f>C9</f>
        <v>4</v>
      </c>
      <c r="I9" s="40"/>
      <c r="J9" s="39">
        <f>C9</f>
        <v>4</v>
      </c>
      <c r="K9" s="40">
        <f>C9</f>
        <v>4</v>
      </c>
    </row>
    <row r="10" spans="1:11" x14ac:dyDescent="0.25">
      <c r="A10" s="24" t="s">
        <v>27</v>
      </c>
      <c r="B10" s="53" t="s">
        <v>68</v>
      </c>
      <c r="C10" s="37">
        <f>7-'1. Data Entry'!G12</f>
        <v>4</v>
      </c>
      <c r="D10" s="39">
        <f>C10</f>
        <v>4</v>
      </c>
      <c r="E10" s="40"/>
      <c r="F10" s="39"/>
      <c r="G10" s="40">
        <f>C10</f>
        <v>4</v>
      </c>
      <c r="H10" s="39">
        <f>C10</f>
        <v>4</v>
      </c>
      <c r="I10" s="40">
        <f>C10</f>
        <v>4</v>
      </c>
      <c r="J10" s="39">
        <f>C10</f>
        <v>4</v>
      </c>
      <c r="K10" s="40"/>
    </row>
    <row r="11" spans="1:11" x14ac:dyDescent="0.25">
      <c r="A11" s="12"/>
      <c r="B11" s="11"/>
      <c r="C11" s="26">
        <f>AVERAGE(C6:C10)-1</f>
        <v>2</v>
      </c>
      <c r="D11" s="39"/>
      <c r="E11" s="40"/>
      <c r="F11" s="39"/>
      <c r="G11" s="40"/>
      <c r="H11" s="39"/>
      <c r="I11" s="40"/>
      <c r="J11" s="39"/>
      <c r="K11" s="40"/>
    </row>
    <row r="12" spans="1:11" x14ac:dyDescent="0.25">
      <c r="A12" s="12"/>
      <c r="B12" s="11"/>
      <c r="C12" s="1">
        <f>C11/5</f>
        <v>0.4</v>
      </c>
      <c r="D12" s="39"/>
      <c r="E12" s="40"/>
      <c r="F12" s="39"/>
      <c r="G12" s="40"/>
      <c r="H12" s="39"/>
      <c r="I12" s="40"/>
      <c r="J12" s="39"/>
      <c r="K12" s="40"/>
    </row>
    <row r="13" spans="1:11" x14ac:dyDescent="0.25">
      <c r="A13" s="17" t="s">
        <v>54</v>
      </c>
      <c r="B13" s="20"/>
      <c r="D13" s="39"/>
      <c r="E13" s="40"/>
      <c r="F13" s="39"/>
      <c r="G13" s="40"/>
      <c r="H13" s="39"/>
      <c r="I13" s="40"/>
      <c r="J13" s="39"/>
      <c r="K13" s="40"/>
    </row>
    <row r="14" spans="1:11" ht="30" x14ac:dyDescent="0.25">
      <c r="A14" s="23" t="s">
        <v>27</v>
      </c>
      <c r="B14" s="10" t="s">
        <v>22</v>
      </c>
      <c r="C14" s="37">
        <f>'1. Data Entry'!G16</f>
        <v>5</v>
      </c>
      <c r="D14" s="39">
        <f>C14</f>
        <v>5</v>
      </c>
      <c r="E14" s="40">
        <f>C14</f>
        <v>5</v>
      </c>
      <c r="F14" s="39">
        <f>C14</f>
        <v>5</v>
      </c>
      <c r="G14" s="40"/>
      <c r="H14" s="39"/>
      <c r="I14" s="40"/>
      <c r="J14" s="39"/>
      <c r="K14" s="40"/>
    </row>
    <row r="15" spans="1:11" ht="45" x14ac:dyDescent="0.25">
      <c r="A15" s="18" t="s">
        <v>51</v>
      </c>
      <c r="B15" s="10" t="s">
        <v>23</v>
      </c>
      <c r="C15" s="37">
        <f>'1. Data Entry'!G17</f>
        <v>6</v>
      </c>
      <c r="D15" s="39">
        <f>C15</f>
        <v>6</v>
      </c>
      <c r="E15" s="40">
        <f>C15</f>
        <v>6</v>
      </c>
      <c r="F15" s="39">
        <f>C15</f>
        <v>6</v>
      </c>
      <c r="G15" s="40">
        <f>C15</f>
        <v>6</v>
      </c>
      <c r="H15" s="39">
        <f>C15</f>
        <v>6</v>
      </c>
      <c r="I15" s="40"/>
      <c r="J15" s="39"/>
      <c r="K15" s="40">
        <f>C15</f>
        <v>6</v>
      </c>
    </row>
    <row r="16" spans="1:11" ht="30" x14ac:dyDescent="0.25">
      <c r="A16" s="23" t="s">
        <v>52</v>
      </c>
      <c r="B16" s="25" t="s">
        <v>26</v>
      </c>
      <c r="C16" s="38">
        <f>'1. Data Entry'!G18</f>
        <v>5</v>
      </c>
      <c r="D16" s="41">
        <f>C16</f>
        <v>5</v>
      </c>
      <c r="E16" s="42">
        <f>C16</f>
        <v>5</v>
      </c>
      <c r="F16" s="39">
        <f>C16</f>
        <v>5</v>
      </c>
      <c r="G16" s="40"/>
      <c r="H16" s="39"/>
      <c r="I16" s="40">
        <f>C16</f>
        <v>5</v>
      </c>
      <c r="J16" s="39"/>
      <c r="K16" s="40">
        <f>C16</f>
        <v>5</v>
      </c>
    </row>
    <row r="17" spans="1:11" x14ac:dyDescent="0.25">
      <c r="A17" s="12"/>
      <c r="B17" s="11"/>
      <c r="C17" s="26">
        <f>AVERAGE(C14:C16)-1</f>
        <v>4.333333333333333</v>
      </c>
      <c r="D17" s="39"/>
      <c r="E17" s="40"/>
      <c r="F17" s="39"/>
      <c r="G17" s="40"/>
      <c r="H17" s="39"/>
      <c r="I17" s="40"/>
      <c r="J17" s="39"/>
      <c r="K17" s="40"/>
    </row>
    <row r="18" spans="1:11" x14ac:dyDescent="0.25">
      <c r="A18" s="12"/>
      <c r="B18" s="11"/>
      <c r="C18" s="1">
        <f>C17/5</f>
        <v>0.86666666666666659</v>
      </c>
      <c r="D18" s="39"/>
      <c r="E18" s="40"/>
      <c r="F18" s="39"/>
      <c r="G18" s="40"/>
      <c r="H18" s="39"/>
      <c r="I18" s="40"/>
      <c r="J18" s="39"/>
      <c r="K18" s="40"/>
    </row>
    <row r="19" spans="1:11" x14ac:dyDescent="0.25">
      <c r="A19" s="17" t="s">
        <v>10</v>
      </c>
      <c r="B19" s="20"/>
      <c r="D19" s="39"/>
      <c r="E19" s="40"/>
      <c r="F19" s="39"/>
      <c r="G19" s="40"/>
      <c r="H19" s="39"/>
      <c r="I19" s="40"/>
      <c r="J19" s="39"/>
      <c r="K19" s="40"/>
    </row>
    <row r="20" spans="1:11" ht="30" x14ac:dyDescent="0.25">
      <c r="A20" s="18" t="s">
        <v>1</v>
      </c>
      <c r="B20" s="22" t="s">
        <v>12</v>
      </c>
      <c r="C20" s="36">
        <f>'1. Data Entry'!G22</f>
        <v>2</v>
      </c>
      <c r="D20" s="39"/>
      <c r="E20" s="40">
        <f>C20</f>
        <v>2</v>
      </c>
      <c r="F20" s="39"/>
      <c r="G20" s="40">
        <f>C20</f>
        <v>2</v>
      </c>
      <c r="H20" s="39">
        <f>C20</f>
        <v>2</v>
      </c>
      <c r="I20" s="40">
        <f>C20</f>
        <v>2</v>
      </c>
      <c r="J20" s="39"/>
      <c r="K20" s="40">
        <f>C20</f>
        <v>2</v>
      </c>
    </row>
    <row r="21" spans="1:11" ht="30" x14ac:dyDescent="0.25">
      <c r="A21" s="24" t="s">
        <v>2</v>
      </c>
      <c r="B21" s="22" t="s">
        <v>13</v>
      </c>
      <c r="C21" s="37">
        <f>'1. Data Entry'!G23</f>
        <v>3</v>
      </c>
      <c r="D21" s="39"/>
      <c r="E21" s="40">
        <f t="shared" ref="E21:E22" si="1">C21</f>
        <v>3</v>
      </c>
      <c r="F21" s="39"/>
      <c r="G21" s="40">
        <f t="shared" ref="G21:G22" si="2">C21</f>
        <v>3</v>
      </c>
      <c r="H21" s="39">
        <f t="shared" ref="H21:H22" si="3">C21</f>
        <v>3</v>
      </c>
      <c r="I21" s="40">
        <f t="shared" ref="I21:I22" si="4">C21</f>
        <v>3</v>
      </c>
      <c r="J21" s="39"/>
      <c r="K21" s="40">
        <f t="shared" ref="K21:K22" si="5">C21</f>
        <v>3</v>
      </c>
    </row>
    <row r="22" spans="1:11" ht="30" x14ac:dyDescent="0.25">
      <c r="A22" s="24" t="s">
        <v>3</v>
      </c>
      <c r="B22" s="22" t="s">
        <v>14</v>
      </c>
      <c r="C22" s="38">
        <f>'1. Data Entry'!G24</f>
        <v>6</v>
      </c>
      <c r="D22" s="39"/>
      <c r="E22" s="40">
        <f t="shared" si="1"/>
        <v>6</v>
      </c>
      <c r="F22" s="39"/>
      <c r="G22" s="40">
        <f t="shared" si="2"/>
        <v>6</v>
      </c>
      <c r="H22" s="39">
        <f t="shared" si="3"/>
        <v>6</v>
      </c>
      <c r="I22" s="40">
        <f t="shared" si="4"/>
        <v>6</v>
      </c>
      <c r="J22" s="39"/>
      <c r="K22" s="40">
        <f t="shared" si="5"/>
        <v>6</v>
      </c>
    </row>
    <row r="23" spans="1:11" x14ac:dyDescent="0.25">
      <c r="A23" s="12"/>
      <c r="B23" s="11"/>
      <c r="C23" s="26">
        <f>AVERAGE(C7:C22)-1</f>
        <v>2.4</v>
      </c>
      <c r="D23" s="39"/>
      <c r="E23" s="40"/>
      <c r="F23" s="39"/>
      <c r="G23" s="40"/>
      <c r="H23" s="39"/>
      <c r="I23" s="40"/>
      <c r="J23" s="39"/>
      <c r="K23" s="40"/>
    </row>
    <row r="24" spans="1:11" x14ac:dyDescent="0.25">
      <c r="A24" s="12"/>
      <c r="B24" s="11"/>
      <c r="C24" s="1">
        <f>C23/5</f>
        <v>0.48</v>
      </c>
      <c r="D24" s="39"/>
      <c r="E24" s="40"/>
      <c r="F24" s="39"/>
      <c r="G24" s="40"/>
      <c r="H24" s="39"/>
      <c r="I24" s="40"/>
      <c r="J24" s="39"/>
      <c r="K24" s="40"/>
    </row>
    <row r="25" spans="1:11" x14ac:dyDescent="0.25">
      <c r="A25" s="17" t="s">
        <v>29</v>
      </c>
      <c r="B25" s="21"/>
      <c r="D25" s="39"/>
      <c r="E25" s="40"/>
      <c r="F25" s="39"/>
      <c r="G25" s="40"/>
      <c r="H25" s="39"/>
      <c r="I25" s="40"/>
      <c r="J25" s="39"/>
      <c r="K25" s="40"/>
    </row>
    <row r="26" spans="1:11" ht="60" x14ac:dyDescent="0.25">
      <c r="A26" s="18" t="s">
        <v>0</v>
      </c>
      <c r="B26" s="48" t="s">
        <v>49</v>
      </c>
      <c r="C26" s="36">
        <f>7-'1. Data Entry'!G28</f>
        <v>6</v>
      </c>
      <c r="D26" s="40">
        <f t="shared" ref="D26:K26" si="6">$C26</f>
        <v>6</v>
      </c>
      <c r="E26" s="40">
        <f t="shared" si="6"/>
        <v>6</v>
      </c>
      <c r="F26" s="40">
        <f t="shared" si="6"/>
        <v>6</v>
      </c>
      <c r="G26" s="40">
        <f t="shared" si="6"/>
        <v>6</v>
      </c>
      <c r="H26" s="40">
        <f t="shared" si="6"/>
        <v>6</v>
      </c>
      <c r="I26" s="40">
        <f t="shared" si="6"/>
        <v>6</v>
      </c>
      <c r="J26" s="40">
        <f t="shared" si="6"/>
        <v>6</v>
      </c>
      <c r="K26" s="40">
        <f t="shared" si="6"/>
        <v>6</v>
      </c>
    </row>
    <row r="27" spans="1:11" ht="30" x14ac:dyDescent="0.25">
      <c r="A27" s="18" t="s">
        <v>1</v>
      </c>
      <c r="B27" s="22" t="s">
        <v>24</v>
      </c>
      <c r="C27" s="36">
        <f>'1. Data Entry'!G29</f>
        <v>5</v>
      </c>
      <c r="D27" s="39"/>
      <c r="E27" s="40">
        <f>C27</f>
        <v>5</v>
      </c>
      <c r="F27" s="39">
        <f>C27</f>
        <v>5</v>
      </c>
      <c r="G27" s="40"/>
      <c r="H27" s="39">
        <f>C27</f>
        <v>5</v>
      </c>
      <c r="I27" s="40">
        <f>C27</f>
        <v>5</v>
      </c>
      <c r="J27" s="39">
        <f>C27</f>
        <v>5</v>
      </c>
      <c r="K27" s="40">
        <f>C27</f>
        <v>5</v>
      </c>
    </row>
    <row r="28" spans="1:11" ht="45" x14ac:dyDescent="0.25">
      <c r="A28" s="18" t="s">
        <v>2</v>
      </c>
      <c r="B28" s="22" t="s">
        <v>18</v>
      </c>
      <c r="C28" s="37">
        <f>'1. Data Entry'!G30</f>
        <v>2</v>
      </c>
      <c r="D28" s="39"/>
      <c r="E28" s="40">
        <f>C28</f>
        <v>2</v>
      </c>
      <c r="F28" s="39">
        <f>C28</f>
        <v>2</v>
      </c>
      <c r="G28" s="40"/>
      <c r="H28" s="39">
        <f>C28</f>
        <v>2</v>
      </c>
      <c r="I28" s="40">
        <f>C28</f>
        <v>2</v>
      </c>
      <c r="J28" s="39">
        <f>C28</f>
        <v>2</v>
      </c>
      <c r="K28" s="40"/>
    </row>
    <row r="29" spans="1:11" ht="30" x14ac:dyDescent="0.25">
      <c r="A29" s="24" t="s">
        <v>3</v>
      </c>
      <c r="B29" s="22" t="s">
        <v>19</v>
      </c>
      <c r="C29" s="37">
        <f>'1. Data Entry'!G31</f>
        <v>2</v>
      </c>
      <c r="D29" s="41">
        <f>C29</f>
        <v>2</v>
      </c>
      <c r="E29" s="43"/>
      <c r="F29" s="39">
        <f>C29</f>
        <v>2</v>
      </c>
      <c r="G29" s="40">
        <f>C29</f>
        <v>2</v>
      </c>
      <c r="H29" s="39"/>
      <c r="I29" s="40"/>
      <c r="J29" s="39"/>
      <c r="K29" s="40"/>
    </row>
    <row r="30" spans="1:11" ht="30" x14ac:dyDescent="0.25">
      <c r="A30" s="24" t="s">
        <v>27</v>
      </c>
      <c r="B30" s="22" t="s">
        <v>25</v>
      </c>
      <c r="C30" s="38">
        <f>'1. Data Entry'!G32</f>
        <v>6</v>
      </c>
      <c r="D30" s="39"/>
      <c r="E30" s="40"/>
      <c r="F30" s="39"/>
      <c r="G30" s="40"/>
      <c r="H30" s="39"/>
      <c r="I30" s="40"/>
      <c r="J30" s="39"/>
      <c r="K30" s="40"/>
    </row>
    <row r="31" spans="1:11" x14ac:dyDescent="0.25">
      <c r="A31" s="12"/>
      <c r="B31" s="11"/>
      <c r="C31" s="26">
        <f>AVERAGE(C26:C30)-1</f>
        <v>3.2</v>
      </c>
      <c r="D31" s="39"/>
      <c r="E31" s="40"/>
      <c r="F31" s="39"/>
      <c r="G31" s="40"/>
      <c r="H31" s="39"/>
      <c r="I31" s="40"/>
      <c r="J31" s="39"/>
      <c r="K31" s="40"/>
    </row>
    <row r="32" spans="1:11" x14ac:dyDescent="0.25">
      <c r="A32" s="12"/>
      <c r="B32" s="11"/>
      <c r="C32" s="1">
        <f>C31/5</f>
        <v>0.64</v>
      </c>
      <c r="D32" s="39"/>
      <c r="E32" s="40"/>
      <c r="F32" s="39"/>
      <c r="G32" s="40"/>
      <c r="H32" s="39"/>
      <c r="I32" s="40"/>
      <c r="J32" s="39"/>
      <c r="K32" s="40"/>
    </row>
    <row r="33" spans="1:11" ht="30" x14ac:dyDescent="0.25">
      <c r="A33" s="17" t="s">
        <v>11</v>
      </c>
      <c r="B33" s="21"/>
      <c r="D33" s="39"/>
      <c r="E33" s="40"/>
      <c r="F33" s="39"/>
      <c r="G33" s="40"/>
      <c r="H33" s="39"/>
      <c r="I33" s="40"/>
      <c r="J33" s="39"/>
      <c r="K33" s="40"/>
    </row>
    <row r="34" spans="1:11" ht="30" x14ac:dyDescent="0.25">
      <c r="A34" s="18" t="s">
        <v>0</v>
      </c>
      <c r="B34" s="48" t="s">
        <v>50</v>
      </c>
      <c r="C34" s="36">
        <f>7-'1. Data Entry'!G36</f>
        <v>6</v>
      </c>
      <c r="D34" s="39"/>
      <c r="E34" s="40">
        <f>C34</f>
        <v>6</v>
      </c>
      <c r="F34" s="39">
        <f>C34</f>
        <v>6</v>
      </c>
      <c r="G34" s="40"/>
      <c r="H34" s="39">
        <f>C34</f>
        <v>6</v>
      </c>
      <c r="I34" s="40"/>
      <c r="J34" s="39">
        <f>C34</f>
        <v>6</v>
      </c>
      <c r="K34" s="40"/>
    </row>
    <row r="35" spans="1:11" x14ac:dyDescent="0.25">
      <c r="A35" s="18" t="s">
        <v>1</v>
      </c>
      <c r="B35" s="22" t="s">
        <v>15</v>
      </c>
      <c r="C35" s="36">
        <f>'1. Data Entry'!G37</f>
        <v>5</v>
      </c>
      <c r="D35" s="39">
        <f>C35</f>
        <v>5</v>
      </c>
      <c r="E35" s="40">
        <f>C35</f>
        <v>5</v>
      </c>
      <c r="F35" s="39">
        <f>C35</f>
        <v>5</v>
      </c>
      <c r="G35" s="40">
        <f>C35</f>
        <v>5</v>
      </c>
      <c r="H35" s="39"/>
      <c r="I35" s="40"/>
      <c r="J35" s="39"/>
      <c r="K35" s="40"/>
    </row>
    <row r="36" spans="1:11" ht="30" x14ac:dyDescent="0.25">
      <c r="A36" s="18" t="s">
        <v>2</v>
      </c>
      <c r="B36" s="22" t="s">
        <v>16</v>
      </c>
      <c r="C36" s="37">
        <f>'1. Data Entry'!G38</f>
        <v>3</v>
      </c>
      <c r="D36" s="39">
        <f>C36</f>
        <v>3</v>
      </c>
      <c r="E36" s="40">
        <f>C36</f>
        <v>3</v>
      </c>
      <c r="F36" s="39">
        <f>C36</f>
        <v>3</v>
      </c>
      <c r="G36" s="40"/>
      <c r="H36" s="39">
        <f>C36</f>
        <v>3</v>
      </c>
      <c r="I36" s="40">
        <f>C36</f>
        <v>3</v>
      </c>
      <c r="J36" s="39"/>
      <c r="K36" s="40">
        <f>C36</f>
        <v>3</v>
      </c>
    </row>
    <row r="37" spans="1:11" ht="30" x14ac:dyDescent="0.25">
      <c r="A37" s="24" t="s">
        <v>27</v>
      </c>
      <c r="B37" s="22" t="s">
        <v>17</v>
      </c>
      <c r="C37" s="38">
        <f>'1. Data Entry'!G39</f>
        <v>6</v>
      </c>
      <c r="D37" s="39">
        <f>C37</f>
        <v>6</v>
      </c>
      <c r="E37" s="40"/>
      <c r="F37" s="39">
        <f>C37</f>
        <v>6</v>
      </c>
      <c r="G37" s="40">
        <f>C37</f>
        <v>6</v>
      </c>
      <c r="H37" s="39"/>
      <c r="I37" s="40"/>
      <c r="J37" s="39"/>
      <c r="K37" s="40"/>
    </row>
    <row r="38" spans="1:11" x14ac:dyDescent="0.25">
      <c r="A38" s="27"/>
      <c r="B38" s="28"/>
      <c r="C38" s="26">
        <f>AVERAGE(C34:C37)-1</f>
        <v>4</v>
      </c>
      <c r="D38" s="39">
        <f t="shared" ref="D38:K38" si="7">AVERAGE(D6:D37)</f>
        <v>4.083333333333333</v>
      </c>
      <c r="E38" s="39">
        <f t="shared" si="7"/>
        <v>4.3076923076923075</v>
      </c>
      <c r="F38" s="39">
        <f t="shared" si="7"/>
        <v>4.1428571428571432</v>
      </c>
      <c r="G38" s="39">
        <f t="shared" si="7"/>
        <v>4.1818181818181817</v>
      </c>
      <c r="H38" s="39">
        <f t="shared" si="7"/>
        <v>3.8571428571428572</v>
      </c>
      <c r="I38" s="39">
        <f t="shared" si="7"/>
        <v>3.5454545454545454</v>
      </c>
      <c r="J38" s="39">
        <f t="shared" si="7"/>
        <v>4.1428571428571432</v>
      </c>
      <c r="K38" s="39">
        <f t="shared" si="7"/>
        <v>3.9090909090909092</v>
      </c>
    </row>
    <row r="39" spans="1:11" x14ac:dyDescent="0.25">
      <c r="A39" s="27"/>
      <c r="B39" s="28"/>
      <c r="C39" s="1">
        <f>C38/5</f>
        <v>0.8</v>
      </c>
      <c r="D39" s="44">
        <f>D38/6</f>
        <v>0.68055555555555547</v>
      </c>
      <c r="E39" s="44">
        <f t="shared" ref="E39:K39" si="8">E38/6</f>
        <v>0.71794871794871795</v>
      </c>
      <c r="F39" s="44">
        <f>F38/6</f>
        <v>0.69047619047619058</v>
      </c>
      <c r="G39" s="44">
        <f t="shared" si="8"/>
        <v>0.69696969696969691</v>
      </c>
      <c r="H39" s="44">
        <f t="shared" si="8"/>
        <v>0.6428571428571429</v>
      </c>
      <c r="I39" s="44">
        <f t="shared" si="8"/>
        <v>0.59090909090909094</v>
      </c>
      <c r="J39" s="44">
        <f t="shared" si="8"/>
        <v>0.69047619047619058</v>
      </c>
      <c r="K39" s="44">
        <f t="shared" si="8"/>
        <v>0.65151515151515149</v>
      </c>
    </row>
    <row r="40" spans="1:11" x14ac:dyDescent="0.25">
      <c r="A40" s="27"/>
      <c r="B40" s="28"/>
      <c r="C40" s="1"/>
      <c r="D40" s="44"/>
      <c r="E40" s="43"/>
      <c r="F40" s="39"/>
      <c r="G40" s="40"/>
      <c r="H40" s="39"/>
      <c r="I40" s="40"/>
      <c r="J40" s="39"/>
      <c r="K40" s="40"/>
    </row>
    <row r="41" spans="1:11" x14ac:dyDescent="0.25">
      <c r="A41" s="27"/>
      <c r="B41" s="28"/>
    </row>
    <row r="42" spans="1:11" x14ac:dyDescent="0.25">
      <c r="A42" s="29"/>
      <c r="B42" s="28"/>
    </row>
    <row r="43" spans="1:11" x14ac:dyDescent="0.25">
      <c r="A43" s="27"/>
      <c r="B43" s="28"/>
    </row>
    <row r="44" spans="1:11" x14ac:dyDescent="0.25">
      <c r="A44" s="27"/>
      <c r="B44" s="28"/>
    </row>
    <row r="45" spans="1:11" x14ac:dyDescent="0.25">
      <c r="A45" s="27"/>
      <c r="B45" s="28"/>
    </row>
    <row r="46" spans="1:11" x14ac:dyDescent="0.25">
      <c r="A46" s="27"/>
      <c r="B46" s="28"/>
    </row>
    <row r="47" spans="1:11" x14ac:dyDescent="0.25">
      <c r="A47" s="27"/>
      <c r="B47" s="28"/>
    </row>
    <row r="48" spans="1:11" x14ac:dyDescent="0.25">
      <c r="A48" s="27"/>
      <c r="B48" s="28"/>
      <c r="C48" s="1"/>
      <c r="D48" s="31"/>
      <c r="E48" s="33"/>
    </row>
    <row r="49" spans="1:5" x14ac:dyDescent="0.25">
      <c r="A49" s="27"/>
      <c r="B49" s="28"/>
      <c r="C49" s="1"/>
      <c r="D49" s="31"/>
      <c r="E49" s="33"/>
    </row>
    <row r="50" spans="1:5" x14ac:dyDescent="0.25">
      <c r="A50" s="27"/>
      <c r="B50" s="28"/>
    </row>
    <row r="51" spans="1:5" x14ac:dyDescent="0.25">
      <c r="A51" s="29"/>
      <c r="B51" s="28"/>
    </row>
    <row r="52" spans="1:5" x14ac:dyDescent="0.25">
      <c r="A52" s="27"/>
      <c r="B52" s="28"/>
    </row>
    <row r="53" spans="1:5" x14ac:dyDescent="0.25">
      <c r="A53" s="27"/>
      <c r="B53" s="28"/>
    </row>
    <row r="54" spans="1:5" x14ac:dyDescent="0.25">
      <c r="A54" s="27"/>
      <c r="B54" s="28"/>
      <c r="C54" s="1"/>
      <c r="D54" s="31"/>
      <c r="E54" s="33"/>
    </row>
    <row r="55" spans="1:5" x14ac:dyDescent="0.25">
      <c r="A55" s="27"/>
      <c r="B55" s="28"/>
      <c r="C55" s="1"/>
      <c r="D55" s="31"/>
      <c r="E55" s="33"/>
    </row>
    <row r="56" spans="1:5" x14ac:dyDescent="0.25">
      <c r="A56" s="29"/>
      <c r="B56" s="28"/>
    </row>
    <row r="57" spans="1:5" x14ac:dyDescent="0.25">
      <c r="A57" s="27"/>
      <c r="B57" s="28"/>
    </row>
    <row r="58" spans="1:5" x14ac:dyDescent="0.25">
      <c r="A58" s="27"/>
      <c r="B58" s="28"/>
    </row>
    <row r="59" spans="1:5" x14ac:dyDescent="0.25">
      <c r="A59" s="27"/>
      <c r="B59" s="28"/>
      <c r="C59" s="1"/>
      <c r="D59" s="31"/>
      <c r="E59" s="33"/>
    </row>
    <row r="60" spans="1:5" x14ac:dyDescent="0.25">
      <c r="A60" s="29"/>
      <c r="B60" s="28"/>
      <c r="C60" s="1"/>
      <c r="D60" s="31"/>
      <c r="E60" s="33"/>
    </row>
    <row r="61" spans="1:5" x14ac:dyDescent="0.25">
      <c r="A61" s="27"/>
      <c r="B61" s="28"/>
    </row>
    <row r="62" spans="1:5" x14ac:dyDescent="0.25">
      <c r="A62" s="27"/>
      <c r="B62" s="28"/>
    </row>
    <row r="63" spans="1:5" x14ac:dyDescent="0.25">
      <c r="A63" s="27"/>
      <c r="B63" s="28"/>
    </row>
    <row r="64" spans="1:5" x14ac:dyDescent="0.25">
      <c r="A64" s="27"/>
      <c r="B64" s="28"/>
    </row>
    <row r="65" spans="1:5" x14ac:dyDescent="0.25">
      <c r="A65" s="27"/>
      <c r="B65" s="28"/>
    </row>
    <row r="66" spans="1:5" x14ac:dyDescent="0.25">
      <c r="A66" s="27"/>
      <c r="B66" s="28"/>
      <c r="C66" s="1"/>
      <c r="D66" s="31"/>
      <c r="E66" s="33"/>
    </row>
    <row r="67" spans="1:5" x14ac:dyDescent="0.25">
      <c r="A67" s="27"/>
      <c r="B67" s="28"/>
      <c r="C67" s="1"/>
      <c r="D67" s="31"/>
      <c r="E67" s="33"/>
    </row>
    <row r="68" spans="1:5" x14ac:dyDescent="0.25">
      <c r="A68" s="29"/>
      <c r="B68" s="28"/>
    </row>
    <row r="69" spans="1:5" x14ac:dyDescent="0.25">
      <c r="A69" s="27"/>
      <c r="B69" s="28"/>
    </row>
    <row r="70" spans="1:5" x14ac:dyDescent="0.25">
      <c r="A70" s="27"/>
      <c r="B70" s="28"/>
    </row>
    <row r="71" spans="1:5" x14ac:dyDescent="0.25">
      <c r="A71" s="27"/>
      <c r="B71" s="28"/>
    </row>
    <row r="72" spans="1:5" x14ac:dyDescent="0.25">
      <c r="A72" s="27"/>
      <c r="B72" s="28"/>
    </row>
    <row r="73" spans="1:5" x14ac:dyDescent="0.25">
      <c r="C73" s="1"/>
      <c r="D73" s="31"/>
      <c r="E73" s="33"/>
    </row>
    <row r="74" spans="1:5" x14ac:dyDescent="0.25">
      <c r="C74" s="1"/>
      <c r="D74" s="31"/>
      <c r="E74" s="33"/>
    </row>
    <row r="77" spans="1:5" x14ac:dyDescent="0.25">
      <c r="C77" s="1"/>
      <c r="D77" s="31"/>
      <c r="E77" s="33"/>
    </row>
  </sheetData>
  <mergeCells count="2">
    <mergeCell ref="A1:A2"/>
    <mergeCell ref="B1:B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workbookViewId="0">
      <selection activeCell="D4" sqref="D4"/>
    </sheetView>
  </sheetViews>
  <sheetFormatPr defaultColWidth="0" defaultRowHeight="15" zeroHeight="1" x14ac:dyDescent="0.25"/>
  <cols>
    <col min="1" max="1" width="2.85546875" customWidth="1"/>
    <col min="2" max="2" width="27.7109375" customWidth="1"/>
    <col min="3" max="3" width="66.85546875" customWidth="1"/>
    <col min="4" max="4" width="29.5703125" bestFit="1" customWidth="1"/>
    <col min="5" max="5" width="85" customWidth="1"/>
    <col min="6" max="6" width="9.140625" customWidth="1"/>
    <col min="7" max="11" width="0" hidden="1" customWidth="1"/>
    <col min="12" max="16384" width="9.140625" hidden="1"/>
  </cols>
  <sheetData>
    <row r="1" spans="2:11" ht="15" customHeight="1" x14ac:dyDescent="0.25"/>
    <row r="2" spans="2:11" ht="33.75" customHeight="1" x14ac:dyDescent="0.25">
      <c r="B2" s="120" t="s">
        <v>84</v>
      </c>
      <c r="C2" s="120"/>
      <c r="D2" s="120"/>
      <c r="E2" s="120"/>
    </row>
    <row r="3" spans="2:11" ht="41.25" customHeight="1" x14ac:dyDescent="0.25">
      <c r="B3" s="119" t="s">
        <v>77</v>
      </c>
      <c r="C3" s="119"/>
      <c r="D3" s="119"/>
      <c r="E3" s="119"/>
    </row>
    <row r="4" spans="2:11" ht="15.75" x14ac:dyDescent="0.25">
      <c r="B4" s="97" t="s">
        <v>42</v>
      </c>
      <c r="C4" s="97" t="s">
        <v>43</v>
      </c>
      <c r="D4" s="97" t="s">
        <v>67</v>
      </c>
      <c r="E4" s="98" t="s">
        <v>31</v>
      </c>
    </row>
    <row r="5" spans="2:11" ht="25.5" x14ac:dyDescent="0.25">
      <c r="B5" s="93" t="s">
        <v>55</v>
      </c>
      <c r="C5" s="103" t="s">
        <v>56</v>
      </c>
      <c r="D5" s="102" t="str">
        <f>IF(Calculation!C12&lt;0.25, "Very Low", IF(Calculation!C12&lt;0.5, "Low",  IF(Calculation!C12&lt;0.75, "High", "Very High")))</f>
        <v>Low</v>
      </c>
      <c r="E5" s="108" t="str">
        <f>IF(Calculation!C12&lt;0.25,G5, IF(Calculation!C12&lt;0.5, H5, IF(Calculation!C12&lt;0.75,I5, J5)))</f>
        <v>Circumstances at your organization do not lend themselves naturally to fully committing to Agile</v>
      </c>
      <c r="G5" t="s">
        <v>69</v>
      </c>
      <c r="H5" t="s">
        <v>78</v>
      </c>
      <c r="I5" t="s">
        <v>59</v>
      </c>
      <c r="J5" t="s">
        <v>60</v>
      </c>
    </row>
    <row r="6" spans="2:11" ht="25.5" x14ac:dyDescent="0.25">
      <c r="B6" s="93" t="s">
        <v>54</v>
      </c>
      <c r="C6" s="103" t="s">
        <v>57</v>
      </c>
      <c r="D6" s="102" t="str">
        <f>IF(Calculation!C18&lt;0.25, "Very Low", IF(Calculation!C18&lt;0.5, "Low",  IF(Calculation!C18&lt;0.75, "High", "Very High")))</f>
        <v>Very High</v>
      </c>
      <c r="E6" s="108" t="str">
        <f>IF(Calculation!C18&lt;0.25,J6, IF(Calculation!C18&lt;0.5, I6, IF(Calculation!C18&lt;0.75,H6, G6)))</f>
        <v>IT is not able to spend its time focused on high value tasks right now. Embracing an agile approach through automation, task visibility and process improvement will often help in this area.</v>
      </c>
      <c r="G6" t="s">
        <v>62</v>
      </c>
      <c r="H6" t="s">
        <v>64</v>
      </c>
      <c r="I6" t="s">
        <v>65</v>
      </c>
      <c r="J6" t="s">
        <v>63</v>
      </c>
    </row>
    <row r="7" spans="2:11" ht="38.25" x14ac:dyDescent="0.25">
      <c r="B7" s="93" t="s">
        <v>10</v>
      </c>
      <c r="C7" s="103" t="s">
        <v>34</v>
      </c>
      <c r="D7" s="102" t="str">
        <f>IF(Calculation!C24&lt;0.25, "Very Low", IF(Calculation!C24&lt;0.5, "Low",  IF(Calculation!C24&lt;0.75, "High", "Very High")))</f>
        <v>Low</v>
      </c>
      <c r="E7" s="108" t="str">
        <f>IF(Calculation!C24&lt;0.25,J7, IF(Calculation!C24&lt;0.5, I7, IF(Calculation!C24&lt;0.75,H7, G7)))</f>
        <v>IT focus is good, but there is room for improvement.  An agile approach focused on automation, testing, task visibility and process improvement can improve IT's ability to focus on business value over emergencies.</v>
      </c>
      <c r="G7" s="54" t="s">
        <v>62</v>
      </c>
      <c r="H7" s="54" t="s">
        <v>64</v>
      </c>
      <c r="I7" s="54" t="s">
        <v>65</v>
      </c>
      <c r="J7" s="54" t="s">
        <v>63</v>
      </c>
      <c r="K7" s="54"/>
    </row>
    <row r="8" spans="2:11" ht="25.5" x14ac:dyDescent="0.25">
      <c r="B8" s="93" t="s">
        <v>29</v>
      </c>
      <c r="C8" s="103" t="s">
        <v>35</v>
      </c>
      <c r="D8" s="102" t="str">
        <f>IF(Calculation!C32&lt;0.25, "Very Low", IF(Calculation!C32&lt;0.5, "Low",  IF(Calculation!C32&lt;0.75, "High", "Very High")))</f>
        <v>High</v>
      </c>
      <c r="E8" s="108" t="str">
        <f>IF(Calculation!C32&lt;0.25,J8, IF(Calculation!C32&lt;0.5, I8, IF(Calculation!C32&lt;0.75,H8, G8)))</f>
        <v>IT is having trouble focusing on its strengths. Spending time developing an agile approach focused on automation, task visibility and process improvement will often help in this area.</v>
      </c>
      <c r="G8" s="54" t="s">
        <v>62</v>
      </c>
      <c r="H8" s="54" t="s">
        <v>64</v>
      </c>
      <c r="I8" s="54" t="s">
        <v>65</v>
      </c>
      <c r="J8" s="54" t="s">
        <v>63</v>
      </c>
      <c r="K8" s="54"/>
    </row>
    <row r="9" spans="2:11" ht="25.5" x14ac:dyDescent="0.25">
      <c r="B9" s="94" t="s">
        <v>30</v>
      </c>
      <c r="C9" s="104" t="s">
        <v>58</v>
      </c>
      <c r="D9" s="102" t="str">
        <f>IF(Calculation!C39&lt;0.25, "Very Low", IF(Calculation!C39&lt;0.5, "Low",  IF(Calculation!C39&lt;0.75, "High", "Very High")))</f>
        <v>Very High</v>
      </c>
      <c r="E9" s="108" t="str">
        <f>IF(Calculation!C39&lt;0.25,J9, IF(Calculation!C39&lt;0.5, I9, IF(Calculation!C39&lt;0.75,H9, G9)))</f>
        <v>IT is not able to spend its time focused on high value tasks right now. Embracing an agile approach through automation, task visibility and process improvement will often help in this area.</v>
      </c>
      <c r="G9" s="54" t="s">
        <v>62</v>
      </c>
      <c r="H9" s="54" t="s">
        <v>64</v>
      </c>
      <c r="I9" s="54" t="s">
        <v>65</v>
      </c>
      <c r="J9" s="54" t="s">
        <v>63</v>
      </c>
      <c r="K9" s="54"/>
    </row>
    <row r="10" spans="2:11" x14ac:dyDescent="0.25">
      <c r="B10" s="85"/>
      <c r="C10" s="85"/>
      <c r="D10" s="86"/>
      <c r="E10" s="87"/>
    </row>
    <row r="11" spans="2:11" ht="18" x14ac:dyDescent="0.25">
      <c r="B11" s="121" t="s">
        <v>33</v>
      </c>
      <c r="C11" s="121"/>
      <c r="D11" s="91"/>
      <c r="E11" s="91"/>
    </row>
    <row r="12" spans="2:11" ht="21.75" customHeight="1" x14ac:dyDescent="0.25">
      <c r="B12" s="96" t="s">
        <v>85</v>
      </c>
      <c r="C12" s="100"/>
      <c r="D12" s="88"/>
      <c r="E12" s="88"/>
    </row>
    <row r="13" spans="2:11" ht="15.75" x14ac:dyDescent="0.25">
      <c r="C13" s="101"/>
      <c r="D13" s="89"/>
      <c r="E13" s="89"/>
    </row>
    <row r="14" spans="2:11" ht="18" x14ac:dyDescent="0.25">
      <c r="B14" s="97" t="s">
        <v>32</v>
      </c>
      <c r="C14" s="99" t="s">
        <v>72</v>
      </c>
      <c r="D14" s="90"/>
      <c r="E14" s="92"/>
    </row>
    <row r="15" spans="2:11" x14ac:dyDescent="0.25">
      <c r="B15" s="95" t="s">
        <v>36</v>
      </c>
      <c r="C15" s="105">
        <f>Calculation!D39</f>
        <v>0.68055555555555547</v>
      </c>
      <c r="D15" s="90"/>
      <c r="E15" s="87"/>
    </row>
    <row r="16" spans="2:11" x14ac:dyDescent="0.25">
      <c r="B16" s="95" t="s">
        <v>37</v>
      </c>
      <c r="C16" s="105">
        <f>Calculation!E39</f>
        <v>0.71794871794871795</v>
      </c>
      <c r="D16" s="90"/>
      <c r="E16" s="87"/>
    </row>
    <row r="17" spans="2:5" x14ac:dyDescent="0.25">
      <c r="B17" s="95" t="s">
        <v>38</v>
      </c>
      <c r="C17" s="105">
        <f>Calculation!F39</f>
        <v>0.69047619047619058</v>
      </c>
      <c r="D17" s="90"/>
      <c r="E17" s="87"/>
    </row>
    <row r="18" spans="2:5" x14ac:dyDescent="0.25">
      <c r="B18" s="95" t="s">
        <v>39</v>
      </c>
      <c r="C18" s="105">
        <f>Calculation!G39</f>
        <v>0.69696969696969691</v>
      </c>
      <c r="D18" s="90"/>
      <c r="E18" s="87"/>
    </row>
    <row r="19" spans="2:5" x14ac:dyDescent="0.25">
      <c r="B19" s="95" t="s">
        <v>40</v>
      </c>
      <c r="C19" s="105">
        <f>Calculation!H39</f>
        <v>0.6428571428571429</v>
      </c>
      <c r="D19" s="90"/>
      <c r="E19" s="87"/>
    </row>
    <row r="20" spans="2:5" ht="25.5" x14ac:dyDescent="0.25">
      <c r="B20" s="93" t="s">
        <v>70</v>
      </c>
      <c r="C20" s="106">
        <f>Calculation!I39</f>
        <v>0.59090909090909094</v>
      </c>
      <c r="D20" s="90"/>
      <c r="E20" s="87"/>
    </row>
    <row r="21" spans="2:5" x14ac:dyDescent="0.25">
      <c r="B21" s="93" t="s">
        <v>44</v>
      </c>
      <c r="C21" s="106">
        <f>Calculation!J39</f>
        <v>0.69047619047619058</v>
      </c>
      <c r="D21" s="90"/>
      <c r="E21" s="87"/>
    </row>
    <row r="22" spans="2:5" x14ac:dyDescent="0.25">
      <c r="B22" s="94" t="s">
        <v>45</v>
      </c>
      <c r="C22" s="107">
        <f>Calculation!K39</f>
        <v>0.65151515151515149</v>
      </c>
      <c r="D22" s="90"/>
      <c r="E22" s="87"/>
    </row>
    <row r="23" spans="2:5" ht="15.75" x14ac:dyDescent="0.25">
      <c r="B23" s="118"/>
      <c r="C23" s="118"/>
      <c r="D23" s="87"/>
      <c r="E23" s="87"/>
    </row>
    <row r="24" spans="2:5" x14ac:dyDescent="0.25"/>
    <row r="25" spans="2:5" x14ac:dyDescent="0.25"/>
    <row r="26" spans="2:5" x14ac:dyDescent="0.25"/>
    <row r="27" spans="2:5" x14ac:dyDescent="0.25"/>
    <row r="28" spans="2:5" x14ac:dyDescent="0.25"/>
    <row r="29" spans="2:5" x14ac:dyDescent="0.25"/>
    <row r="30" spans="2:5" x14ac:dyDescent="0.25"/>
    <row r="31" spans="2:5" x14ac:dyDescent="0.25"/>
  </sheetData>
  <mergeCells count="4">
    <mergeCell ref="B23:C23"/>
    <mergeCell ref="B3:E3"/>
    <mergeCell ref="B2:E2"/>
    <mergeCell ref="B11:C11"/>
  </mergeCells>
  <dataValidations count="1">
    <dataValidation type="decimal" operator="equal" allowBlank="1" showInputMessage="1" showErrorMessage="1" sqref="D23:E23">
      <formula1>1</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1. Data Entry</vt:lpstr>
      <vt:lpstr>Calculation</vt:lpstr>
      <vt:lpstr>2. Results</vt:lpstr>
      <vt:lpstr>selection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2013-06-19T18:31:17Z</dcterms:created>
  <dcterms:modified xsi:type="dcterms:W3CDTF">2013-07-29T18:43:32Z</dcterms:modified>
</cp:coreProperties>
</file>